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nas1\全庁共有\総務\寺尾\財政 - kensuke2 30.06.13\市町村状況資料集\R04年度（R3決算）\2回目\"/>
    </mc:Choice>
  </mc:AlternateContent>
  <xr:revisionPtr revIDLastSave="0" documentId="13_ncr:1_{E798FB1C-3DE3-4D97-BCB0-BB3DFC0728DC}"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s>
  <definedNames>
    <definedName name="K01110010">'[1]1'!$E$16</definedName>
    <definedName name="K02060020">#REF!</definedName>
    <definedName name="K02060050">#REF!</definedName>
    <definedName name="K02060060">#REF!</definedName>
    <definedName name="K02060070">#REF!</definedName>
    <definedName name="K02060080">#REF!</definedName>
    <definedName name="K02080050">#REF!</definedName>
    <definedName name="K02080080">#REF!</definedName>
    <definedName name="K02090050">#REF!</definedName>
    <definedName name="K02090080">#REF!</definedName>
    <definedName name="K02160030">#REF!</definedName>
    <definedName name="K02170030">#REF!</definedName>
    <definedName name="K03010010">#REF!</definedName>
    <definedName name="K03010020">#REF!</definedName>
    <definedName name="K04100010">#REF!</definedName>
    <definedName name="K04100060">#REF!</definedName>
    <definedName name="K10010010">'[1]10'!$F$7</definedName>
    <definedName name="K10020010">'[1]10'!$F$8</definedName>
    <definedName name="K10030010">'[1]10'!$F$9</definedName>
    <definedName name="K10050010">'[1]10'!$F$11</definedName>
    <definedName name="K10060010">'[1]10'!$F$12</definedName>
    <definedName name="K10070010">'[1]10'!$F$13</definedName>
    <definedName name="K10080010">'[1]10'!$F$14</definedName>
    <definedName name="K10100010">#REF!</definedName>
    <definedName name="K10100050">#REF!</definedName>
    <definedName name="K10110010">#REF!</definedName>
    <definedName name="K10110050">#REF!</definedName>
    <definedName name="K10120010">#REF!</definedName>
    <definedName name="K10120050">#REF!</definedName>
    <definedName name="K10130010">#REF!</definedName>
    <definedName name="K10130050">#REF!</definedName>
    <definedName name="K10140010">'[1]10'!$F$18</definedName>
    <definedName name="K10150010">'[1]10'!$F$21</definedName>
    <definedName name="K10160010">'[1]10'!$F$22</definedName>
    <definedName name="K10170010">'[1]10'!$F$23</definedName>
    <definedName name="K10220010">'[1]10'!$F$31</definedName>
    <definedName name="K10220050">'[1]10'!$R$31</definedName>
    <definedName name="K12030010">'[1]12'!$B$16</definedName>
    <definedName name="K14010010">'[1]14'!$H$7</definedName>
    <definedName name="K14020010">'[1]14'!$H$8</definedName>
    <definedName name="K14030010">'[1]14'!$H$9</definedName>
    <definedName name="K14060010">'[1]14'!$H$12</definedName>
    <definedName name="K14070010">'[1]14'!$H$13</definedName>
    <definedName name="K14080010">'[1]14'!$H$14</definedName>
    <definedName name="K14090010">'[1]14'!$H$15</definedName>
    <definedName name="K14100030">#REF!</definedName>
    <definedName name="K14110010">'[1]14'!$H$17</definedName>
    <definedName name="K14140010">'[1]14'!$H$22</definedName>
    <definedName name="K14170010">'[1]14'!$H$32</definedName>
    <definedName name="K14220010">'[1]14'!$H$37</definedName>
    <definedName name="K14260010">'[1]14'!$H$41</definedName>
    <definedName name="K14270010">'[1]14'!$H$42</definedName>
    <definedName name="K14280010">'[1]14'!$H$43</definedName>
    <definedName name="K14290010">'[1]14'!$H$44</definedName>
    <definedName name="K15010010">'[1]15'!$F$7</definedName>
    <definedName name="K15020010">'[1]15'!$F$8</definedName>
    <definedName name="K15030010">'[1]15'!$F$9</definedName>
    <definedName name="K15040010">'[1]15'!$F$10</definedName>
    <definedName name="K15050010">'[1]15'!$F$11</definedName>
    <definedName name="K15060010">'[1]15'!$F$12</definedName>
    <definedName name="K15070010">'[1]15'!$F$13</definedName>
    <definedName name="K15080010">'[1]15'!$F$14</definedName>
    <definedName name="K15090010">'[1]15'!$F$15</definedName>
    <definedName name="K15100010">'[1]15'!$F$16</definedName>
    <definedName name="K15110010">'[1]15'!$F$17</definedName>
    <definedName name="K15120010">'[1]15'!$F$18</definedName>
    <definedName name="K15140010">'[1]15'!$F$20</definedName>
    <definedName name="K15150010">'[1]15'!$F$21</definedName>
    <definedName name="K17020010">'[1]18'!$H$8</definedName>
    <definedName name="K17020050">'[1]18'!$L$8</definedName>
    <definedName name="K17030010">#REF!</definedName>
    <definedName name="K17040010">#REF!</definedName>
    <definedName name="K17050010">#REF!</definedName>
    <definedName name="K17070010">'[1]18'!$H$10</definedName>
    <definedName name="K17070050">'[1]18'!$L$10</definedName>
    <definedName name="K17080010">'[1]18'!$H$11</definedName>
    <definedName name="K17080050">'[1]18'!$L$11</definedName>
    <definedName name="K17090010">'[1]18'!$H$12</definedName>
    <definedName name="K17090050">'[1]18'!$L$12</definedName>
    <definedName name="K17190010">'[1]18'!$H$23</definedName>
    <definedName name="K17190050">'[1]18'!$L$23</definedName>
    <definedName name="K18010010">#REF!</definedName>
    <definedName name="K18020010">'[1]19'!$F$12</definedName>
    <definedName name="K18030010">'[1]19'!$F$13</definedName>
    <definedName name="K18040010">'[1]19'!$F$14</definedName>
    <definedName name="K18050010">'[1]19'!$F$15</definedName>
    <definedName name="K18060010">'[1]19'!$F$16</definedName>
    <definedName name="K18070010">'[1]19'!$F$17</definedName>
    <definedName name="K18080010">'[1]19'!$F$18</definedName>
    <definedName name="K18090010">'[1]19'!$F$19</definedName>
    <definedName name="K19010010">#REF!</definedName>
    <definedName name="K19010020">#REF!</definedName>
    <definedName name="K20010010">#REF!</definedName>
    <definedName name="K20020010">#REF!</definedName>
    <definedName name="K20030010">#REF!</definedName>
    <definedName name="K20040010">#REF!</definedName>
    <definedName name="K20050010">#REF!</definedName>
    <definedName name="K20060010">#REF!</definedName>
    <definedName name="K20070010">#REF!</definedName>
    <definedName name="K20080010">#REF!</definedName>
    <definedName name="K24180010">#REF!</definedName>
    <definedName name="K28010020">'[1]28'!$F$6</definedName>
    <definedName name="K30010020">'[1]30'!$F$40</definedName>
    <definedName name="K30020020">'[1]30'!$F$45</definedName>
    <definedName name="K30030020">'[1]30'!$F$47</definedName>
    <definedName name="K30040020">'[1]30'!$F$54</definedName>
    <definedName name="K30050020">'[1]30'!$F$57</definedName>
    <definedName name="K30060020">'[1]30'!$F$59</definedName>
    <definedName name="K30070020">'[1]30'!$F$61</definedName>
    <definedName name="K30080020">'[1]30'!$F$63</definedName>
    <definedName name="K30090020">'[1]30'!$F$65</definedName>
    <definedName name="K30100020">'[1]30'!$F$67</definedName>
    <definedName name="K30110020">'[1]30'!$F$69</definedName>
    <definedName name="K33012010">#REF!</definedName>
    <definedName name="K33012020">#REF!</definedName>
    <definedName name="K33022010">#REF!</definedName>
    <definedName name="K33022020">#REF!</definedName>
    <definedName name="K33032010">#REF!</definedName>
    <definedName name="K33032020">#REF!</definedName>
    <definedName name="K33042010">#REF!</definedName>
    <definedName name="K33042020">#REF!</definedName>
    <definedName name="K33052010">#REF!</definedName>
    <definedName name="K33052020">#REF!</definedName>
    <definedName name="K33062010">#REF!</definedName>
    <definedName name="K33062020">#REF!</definedName>
    <definedName name="K33072010">#REF!</definedName>
    <definedName name="K33072020">#REF!</definedName>
    <definedName name="K33082010">#REF!</definedName>
    <definedName name="K33082020">#REF!</definedName>
    <definedName name="K33092010">#REF!</definedName>
    <definedName name="K33092020">#REF!</definedName>
    <definedName name="K33102010">#REF!</definedName>
    <definedName name="K33102020">#REF!</definedName>
    <definedName name="K33112010">#REF!</definedName>
    <definedName name="K33112020">#REF!</definedName>
    <definedName name="K33122010">#REF!</definedName>
    <definedName name="K33122020">#REF!</definedName>
    <definedName name="K33132010">#REF!</definedName>
    <definedName name="K33132020">#REF!</definedName>
    <definedName name="K33142010">#REF!</definedName>
    <definedName name="K33142020">#REF!</definedName>
    <definedName name="K33152010">#REF!</definedName>
    <definedName name="K33152020">#REF!</definedName>
    <definedName name="K33162010">#REF!</definedName>
    <definedName name="K33162020">#REF!</definedName>
    <definedName name="K33172010">#REF!</definedName>
    <definedName name="K33172020">#REF!</definedName>
    <definedName name="K33182010">#REF!</definedName>
    <definedName name="K33182020">#REF!</definedName>
    <definedName name="K33192010">#REF!</definedName>
    <definedName name="K33192020">#REF!</definedName>
    <definedName name="K33202010">#REF!</definedName>
    <definedName name="K33202020">#REF!</definedName>
    <definedName name="K33212010">#REF!</definedName>
    <definedName name="K33212020">#REF!</definedName>
    <definedName name="K33222010">#REF!</definedName>
    <definedName name="K33222020">#REF!</definedName>
    <definedName name="K33232010">#REF!</definedName>
    <definedName name="K33232020">#REF!</definedName>
    <definedName name="K33242010">#REF!</definedName>
    <definedName name="K33242020">#REF!</definedName>
    <definedName name="K33252010">#REF!</definedName>
    <definedName name="K33252020">#REF!</definedName>
    <definedName name="K33262010">#REF!</definedName>
    <definedName name="K33262020">#REF!</definedName>
    <definedName name="K33272010">#REF!</definedName>
    <definedName name="K33272020">#REF!</definedName>
    <definedName name="K33282010">#REF!</definedName>
    <definedName name="K33282020">#REF!</definedName>
    <definedName name="K33292010">#REF!</definedName>
    <definedName name="K33292020">#REF!</definedName>
    <definedName name="K33302010">#REF!</definedName>
    <definedName name="K33302020">#REF!</definedName>
    <definedName name="K34010010">#REF!</definedName>
    <definedName name="K34010025">#REF!</definedName>
    <definedName name="K34010030">#REF!</definedName>
    <definedName name="K34010035">#REF!</definedName>
    <definedName name="K34010040">#REF!</definedName>
    <definedName name="K34010045">#REF!</definedName>
    <definedName name="K34010050">#REF!</definedName>
    <definedName name="K34010055">#REF!</definedName>
    <definedName name="K34010060">#REF!</definedName>
    <definedName name="K34010065">#REF!</definedName>
    <definedName name="K34010070">#REF!</definedName>
    <definedName name="K34010080">#REF!</definedName>
    <definedName name="K34020030">#REF!</definedName>
    <definedName name="K34020040">#REF!</definedName>
    <definedName name="K34020050">#REF!</definedName>
    <definedName name="K34020060">#REF!</definedName>
    <definedName name="K34030025">#REF!</definedName>
    <definedName name="K34030030">#REF!</definedName>
    <definedName name="K34030035">#REF!</definedName>
    <definedName name="K34030040">#REF!</definedName>
    <definedName name="K34030045">#REF!</definedName>
    <definedName name="K34030050">#REF!</definedName>
    <definedName name="K34030055">#REF!</definedName>
    <definedName name="K34030060">#REF!</definedName>
    <definedName name="K34030065">#REF!</definedName>
    <definedName name="K34040030">#REF!</definedName>
    <definedName name="K34040040">#REF!</definedName>
    <definedName name="K34040050">#REF!</definedName>
    <definedName name="K34040060">#REF!</definedName>
    <definedName name="K35011010">#REF!</definedName>
    <definedName name="K35090040">#REF!</definedName>
    <definedName name="K35100040">#REF!</definedName>
    <definedName name="k36010070">'[1]35'!$K$8</definedName>
    <definedName name="k36020070">'[1]35'!$K$9</definedName>
    <definedName name="k36030020">#REF!</definedName>
    <definedName name="k36030030">#REF!</definedName>
    <definedName name="k36030040">#REF!</definedName>
    <definedName name="k36030050">#REF!</definedName>
    <definedName name="k36030060">#REF!</definedName>
    <definedName name="k36030070">#REF!</definedName>
    <definedName name="k36030080">#REF!</definedName>
    <definedName name="k36030090">#REF!</definedName>
    <definedName name="k36040020">#REF!</definedName>
    <definedName name="k36040030">#REF!</definedName>
    <definedName name="k36040040">#REF!</definedName>
    <definedName name="k36040050">#REF!</definedName>
    <definedName name="k36040060">#REF!</definedName>
    <definedName name="k36040070">#REF!</definedName>
    <definedName name="k36040080">#REF!</definedName>
    <definedName name="k36040090">#REF!</definedName>
    <definedName name="k36050020">#REF!</definedName>
    <definedName name="k36050030">#REF!</definedName>
    <definedName name="k36050040">#REF!</definedName>
    <definedName name="k36050050">#REF!</definedName>
    <definedName name="k36050060">#REF!</definedName>
    <definedName name="k36050070">#REF!</definedName>
    <definedName name="k36050080">#REF!</definedName>
    <definedName name="k36050090">#REF!</definedName>
    <definedName name="k36060020">#REF!</definedName>
    <definedName name="k36060030">#REF!</definedName>
    <definedName name="k36060040">#REF!</definedName>
    <definedName name="k36060050">#REF!</definedName>
    <definedName name="k36060060">#REF!</definedName>
    <definedName name="k36060070">#REF!</definedName>
    <definedName name="k36060080">#REF!</definedName>
    <definedName name="k36060090">#REF!</definedName>
    <definedName name="k36070070">'[1]35'!$K$10</definedName>
    <definedName name="k36080070">'[1]35'!$K$11</definedName>
    <definedName name="k36090070">'[1]35'!$K$12</definedName>
    <definedName name="k36110010">#REF!</definedName>
    <definedName name="k36120010">#REF!</definedName>
    <definedName name="k36130010">#REF!</definedName>
    <definedName name="k36140020">#REF!</definedName>
    <definedName name="k36140030">#REF!</definedName>
    <definedName name="k36140040">#REF!</definedName>
    <definedName name="k36140050">#REF!</definedName>
    <definedName name="k36140060">#REF!</definedName>
    <definedName name="k36140070">#REF!</definedName>
    <definedName name="k36140080">#REF!</definedName>
    <definedName name="k36140090">#REF!</definedName>
    <definedName name="K37010010">#REF!</definedName>
    <definedName name="K37020010">#REF!</definedName>
    <definedName name="K37030010">#REF!</definedName>
    <definedName name="K37040010">#REF!</definedName>
    <definedName name="K38010010">#REF!</definedName>
    <definedName name="K38010020">#REF!</definedName>
    <definedName name="K38020010">#REF!</definedName>
    <definedName name="K38020020">#REF!</definedName>
    <definedName name="K39100010">#REF!</definedName>
    <definedName name="K39110010">#REF!</definedName>
    <definedName name="K39120010">#REF!</definedName>
    <definedName name="K39130010">#REF!</definedName>
    <definedName name="K40010010">#REF!</definedName>
    <definedName name="K40010030">#REF!</definedName>
    <definedName name="K40020010">#REF!</definedName>
    <definedName name="K40020020">#REF!</definedName>
    <definedName name="K40020030">#REF!</definedName>
    <definedName name="K40020040">#REF!</definedName>
    <definedName name="K40030010">#REF!</definedName>
    <definedName name="K40030020">#REF!</definedName>
    <definedName name="K40030030">#REF!</definedName>
    <definedName name="K40030040">#REF!</definedName>
    <definedName name="K40040010">#REF!</definedName>
    <definedName name="K40040020">#REF!</definedName>
    <definedName name="K40040030">#REF!</definedName>
    <definedName name="K40040040">#REF!</definedName>
    <definedName name="K40050010">#REF!</definedName>
    <definedName name="K40050020">#REF!</definedName>
    <definedName name="K40050030">#REF!</definedName>
    <definedName name="K40050040">#REF!</definedName>
    <definedName name="K40060010">#REF!</definedName>
    <definedName name="K40060020">#REF!</definedName>
    <definedName name="K40060030">#REF!</definedName>
    <definedName name="K40060040">#REF!</definedName>
    <definedName name="K40070010">#REF!</definedName>
    <definedName name="K40070020">#REF!</definedName>
    <definedName name="K40070030">#REF!</definedName>
    <definedName name="K40070040">#REF!</definedName>
    <definedName name="K40080010">#REF!</definedName>
    <definedName name="K40080020">#REF!</definedName>
    <definedName name="K40080030">#REF!</definedName>
    <definedName name="K40080040">#REF!</definedName>
    <definedName name="K40090010">#REF!</definedName>
    <definedName name="K40090020">#REF!</definedName>
    <definedName name="K40090030">#REF!</definedName>
    <definedName name="K40090040">#REF!</definedName>
    <definedName name="K40100010">#REF!</definedName>
    <definedName name="K40100020">#REF!</definedName>
    <definedName name="K40100030">#REF!</definedName>
    <definedName name="K40100040">#REF!</definedName>
    <definedName name="K40110010">#REF!</definedName>
    <definedName name="K40110020">#REF!</definedName>
    <definedName name="K40110030">#REF!</definedName>
    <definedName name="K40110040">#REF!</definedName>
    <definedName name="K40120010">#REF!</definedName>
    <definedName name="K40120020">#REF!</definedName>
    <definedName name="K40120030">#REF!</definedName>
    <definedName name="K40120040">#REF!</definedName>
    <definedName name="K40130010">#REF!</definedName>
    <definedName name="K40130030">#REF!</definedName>
    <definedName name="K40140010">#REF!</definedName>
    <definedName name="K40140020">#REF!</definedName>
    <definedName name="K40140030">#REF!</definedName>
    <definedName name="K40140040">#REF!</definedName>
    <definedName name="K40150010">#REF!</definedName>
    <definedName name="K40150020">#REF!</definedName>
    <definedName name="K40150030">#REF!</definedName>
    <definedName name="K40150040">#REF!</definedName>
    <definedName name="K40160010">#REF!</definedName>
    <definedName name="K40160020">#REF!</definedName>
    <definedName name="K40160030">#REF!</definedName>
    <definedName name="K40160040">#REF!</definedName>
    <definedName name="K40170010">#REF!</definedName>
    <definedName name="K40170020">#REF!</definedName>
    <definedName name="K40170030">#REF!</definedName>
    <definedName name="K40170040">#REF!</definedName>
    <definedName name="K40180010">#REF!</definedName>
    <definedName name="K40180020">#REF!</definedName>
    <definedName name="K40180030">#REF!</definedName>
    <definedName name="K40180040">#REF!</definedName>
    <definedName name="K40190010">#REF!</definedName>
    <definedName name="K40190020">#REF!</definedName>
    <definedName name="K40190030">#REF!</definedName>
    <definedName name="K40190040">#REF!</definedName>
    <definedName name="K40200010">#REF!</definedName>
    <definedName name="K40200020">#REF!</definedName>
    <definedName name="K40200030">#REF!</definedName>
    <definedName name="K40200040">#REF!</definedName>
    <definedName name="K40210010">#REF!</definedName>
    <definedName name="K40210020">#REF!</definedName>
    <definedName name="K40210030">#REF!</definedName>
    <definedName name="K40210040">#REF!</definedName>
    <definedName name="K40220010">#REF!</definedName>
    <definedName name="K40220020">#REF!</definedName>
    <definedName name="K40220030">#REF!</definedName>
    <definedName name="K40220040">#REF!</definedName>
    <definedName name="K40230010">#REF!</definedName>
    <definedName name="K40230020">#REF!</definedName>
    <definedName name="K40230030">#REF!</definedName>
    <definedName name="K40230040">#REF!</definedName>
    <definedName name="K40230050">#REF!</definedName>
    <definedName name="K40230060">#REF!</definedName>
    <definedName name="K40230070">#REF!</definedName>
    <definedName name="K40240010">#REF!</definedName>
    <definedName name="K40240020">#REF!</definedName>
    <definedName name="K40240030">#REF!</definedName>
    <definedName name="K40240040">#REF!</definedName>
    <definedName name="K40240050">#REF!</definedName>
    <definedName name="K40240060">#REF!</definedName>
    <definedName name="K40240070">#REF!</definedName>
    <definedName name="K40250010">#REF!</definedName>
    <definedName name="K40250020">#REF!</definedName>
    <definedName name="K40250030">#REF!</definedName>
    <definedName name="K40250040">#REF!</definedName>
    <definedName name="K40250050">#REF!</definedName>
    <definedName name="K40250060">#REF!</definedName>
    <definedName name="K40250070">#REF!</definedName>
    <definedName name="K40260010">#REF!</definedName>
    <definedName name="K40260020">#REF!</definedName>
    <definedName name="K40260030">#REF!</definedName>
    <definedName name="K40260040">#REF!</definedName>
    <definedName name="K40260050">#REF!</definedName>
    <definedName name="K40260060">#REF!</definedName>
    <definedName name="K40260070">#REF!</definedName>
    <definedName name="K40270010">#REF!</definedName>
    <definedName name="K40270020">#REF!</definedName>
    <definedName name="K40270030">#REF!</definedName>
    <definedName name="K40270040">#REF!</definedName>
    <definedName name="K40270050">#REF!</definedName>
    <definedName name="K40270060">#REF!</definedName>
    <definedName name="K40270070">#REF!</definedName>
    <definedName name="K40280010">#REF!</definedName>
    <definedName name="K40280020">#REF!</definedName>
    <definedName name="K40280030">#REF!</definedName>
    <definedName name="K40280040">#REF!</definedName>
    <definedName name="K40280050">#REF!</definedName>
    <definedName name="K40280060">#REF!</definedName>
    <definedName name="K40280070">#REF!</definedName>
    <definedName name="K40290010">#REF!</definedName>
    <definedName name="K40290020">#REF!</definedName>
    <definedName name="K40290030">#REF!</definedName>
    <definedName name="K40290040">#REF!</definedName>
    <definedName name="K40290050">#REF!</definedName>
    <definedName name="K40290060">#REF!</definedName>
    <definedName name="K40290070">#REF!</definedName>
    <definedName name="K40300010">#REF!</definedName>
    <definedName name="K40300020">#REF!</definedName>
    <definedName name="K40300030">#REF!</definedName>
    <definedName name="K40300040">#REF!</definedName>
    <definedName name="K40300050">#REF!</definedName>
    <definedName name="K40300060">#REF!</definedName>
    <definedName name="K40300070">#REF!</definedName>
    <definedName name="K40310010">#REF!</definedName>
    <definedName name="K40310020">#REF!</definedName>
    <definedName name="K40310030">#REF!</definedName>
    <definedName name="K40310040">#REF!</definedName>
    <definedName name="K40310050">#REF!</definedName>
    <definedName name="K40310060">#REF!</definedName>
    <definedName name="K40310070">#REF!</definedName>
    <definedName name="K40320010">#REF!</definedName>
    <definedName name="K40320020">#REF!</definedName>
    <definedName name="K40320030">#REF!</definedName>
    <definedName name="K40320040">#REF!</definedName>
    <definedName name="K40320050">#REF!</definedName>
    <definedName name="K40320060">#REF!</definedName>
    <definedName name="K40320070">#REF!</definedName>
    <definedName name="K40330010">#REF!</definedName>
    <definedName name="K40330020">#REF!</definedName>
    <definedName name="K40330030">#REF!</definedName>
    <definedName name="K40330040">#REF!</definedName>
    <definedName name="K40330050">#REF!</definedName>
    <definedName name="K40330060">#REF!</definedName>
    <definedName name="K40330070">#REF!</definedName>
    <definedName name="K40340010">#REF!</definedName>
    <definedName name="K40340020">#REF!</definedName>
    <definedName name="K40340030">#REF!</definedName>
    <definedName name="K40340040">#REF!</definedName>
    <definedName name="K40340050">#REF!</definedName>
    <definedName name="K40340060">#REF!</definedName>
    <definedName name="K40340070">#REF!</definedName>
    <definedName name="K40350010">#REF!</definedName>
    <definedName name="K40360010">#REF!</definedName>
    <definedName name="K40370010">#REF!</definedName>
    <definedName name="K40370020">#REF!</definedName>
    <definedName name="K40370030">#REF!</definedName>
    <definedName name="K40370040">#REF!</definedName>
    <definedName name="K42010010">#REF!</definedName>
    <definedName name="K42020010">#REF!</definedName>
    <definedName name="K42030010">#REF!</definedName>
    <definedName name="K42040010">#REF!</definedName>
    <definedName name="K42050010">#REF!</definedName>
    <definedName name="K42080010">#REF!</definedName>
    <definedName name="K42090010">#REF!</definedName>
    <definedName name="K42100010">#REF!</definedName>
    <definedName name="K42110010">#REF!</definedName>
    <definedName name="K42120010">#REF!</definedName>
    <definedName name="K42130010">#REF!</definedName>
    <definedName name="K42140010">#REF!</definedName>
    <definedName name="K42160010">#REF!</definedName>
    <definedName name="K42200010">#REF!</definedName>
    <definedName name="K43010010">#REF!</definedName>
    <definedName name="K43040010">#REF!</definedName>
    <definedName name="K43050010">#REF!</definedName>
    <definedName name="K43060010">#REF!</definedName>
    <definedName name="K43070010">#REF!</definedName>
    <definedName name="K43080010">#REF!</definedName>
    <definedName name="K43110010">#REF!</definedName>
    <definedName name="K43120010">#REF!</definedName>
    <definedName name="K43250010">#REF!</definedName>
    <definedName name="K44300010">#REF!</definedName>
    <definedName name="K44310010">#REF!</definedName>
    <definedName name="K44320010">#REF!</definedName>
    <definedName name="K44330010">#REF!</definedName>
    <definedName name="K44340010">#REF!</definedName>
    <definedName name="K44450010">#REF!</definedName>
    <definedName name="K44460010">#REF!</definedName>
    <definedName name="K44470010">#REF!</definedName>
    <definedName name="K44480010">#REF!</definedName>
    <definedName name="K45010010">#REF!</definedName>
    <definedName name="K45040010">#REF!</definedName>
    <definedName name="K45050010">#REF!</definedName>
    <definedName name="K45060010">#REF!</definedName>
    <definedName name="K45070010">#REF!</definedName>
    <definedName name="K45080010">#REF!</definedName>
    <definedName name="K45090010">#REF!</definedName>
    <definedName name="K45100010">#REF!</definedName>
    <definedName name="K45110010">#REF!</definedName>
    <definedName name="K45120010">#REF!</definedName>
    <definedName name="K45130010">#REF!</definedName>
    <definedName name="K45140010">#REF!</definedName>
    <definedName name="K45150010">#REF!</definedName>
    <definedName name="K45160010">#REF!</definedName>
    <definedName name="K45170010">#REF!</definedName>
    <definedName name="K45180010">#REF!</definedName>
    <definedName name="K45190010">#REF!</definedName>
    <definedName name="K45200010">#REF!</definedName>
    <definedName name="K46010010">#REF!</definedName>
    <definedName name="K46020010">#REF!</definedName>
    <definedName name="K46030010">#REF!</definedName>
    <definedName name="K46040010">#REF!</definedName>
    <definedName name="K46050010">#REF!</definedName>
    <definedName name="K46060010">#REF!</definedName>
    <definedName name="K46070010">#REF!</definedName>
    <definedName name="K46080010">#REF!</definedName>
    <definedName name="K46090010">#REF!</definedName>
    <definedName name="K46100010">#REF!</definedName>
    <definedName name="K46110010">#REF!</definedName>
    <definedName name="K46120010">#REF!</definedName>
    <definedName name="K46130010">#REF!</definedName>
    <definedName name="団体番号">[2]番号!$A$1:$A$34</definedName>
    <definedName name="都道府県名">[3]番号!$B$1:$B$48</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A78" i="12"/>
  <c r="AA77" i="12"/>
  <c r="AA76" i="12"/>
  <c r="AA75" i="12"/>
  <c r="AA74" i="12"/>
  <c r="AA73" i="12"/>
  <c r="AA72" i="12"/>
  <c r="AA71" i="12"/>
  <c r="AA70" i="12"/>
  <c r="AA69" i="12"/>
  <c r="AA68" i="12"/>
  <c r="AU63" i="12"/>
  <c r="AP63" i="12"/>
  <c r="AA31" i="12"/>
  <c r="AA30" i="12"/>
  <c r="AA29" i="12"/>
  <c r="AA28" i="12"/>
  <c r="AA8" i="12"/>
  <c r="AA7" i="12"/>
  <c r="DG43" i="10"/>
  <c r="CQ43" i="10"/>
  <c r="CO43" i="10"/>
  <c r="BY43" i="10"/>
  <c r="BE43" i="10"/>
  <c r="AM43" i="10"/>
  <c r="U43" i="10"/>
  <c r="E43" i="10"/>
  <c r="C43" i="10"/>
  <c r="DG42" i="10"/>
  <c r="CQ42" i="10"/>
  <c r="CO42" i="10" s="1"/>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c r="DG36" i="10"/>
  <c r="CQ36" i="10"/>
  <c r="CO36" i="10" s="1"/>
  <c r="BY36" i="10"/>
  <c r="BE36" i="10"/>
  <c r="AM36" i="10"/>
  <c r="W36" i="10"/>
  <c r="E36" i="10"/>
  <c r="C36" i="10"/>
  <c r="DG35" i="10"/>
  <c r="CQ35" i="10"/>
  <c r="CO35" i="10" s="1"/>
  <c r="BY35" i="10"/>
  <c r="BE35" i="10"/>
  <c r="AM35" i="10"/>
  <c r="W35" i="10"/>
  <c r="E35" i="10"/>
  <c r="DG34" i="10"/>
  <c r="CQ34" i="10"/>
  <c r="CO34" i="10"/>
  <c r="BY34" i="10"/>
  <c r="BG34" i="10"/>
  <c r="AM34" i="10"/>
  <c r="W34" i="10"/>
  <c r="E34" i="10"/>
  <c r="C34" i="10"/>
  <c r="C35" i="10" s="1"/>
  <c r="U34" i="10" l="1"/>
  <c r="U35" i="10"/>
  <c r="U36"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<sst xmlns="http://schemas.openxmlformats.org/spreadsheetml/2006/main" count="1163" uniqueCount="553">
  <si>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</si>
  <si>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</si>
  <si>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</si>
  <si>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</si>
  <si>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</si>
  <si>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</si>
  <si>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</si>
  <si>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</si>
  <si>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</si>
  <si>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</si>
  <si>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</si>
  <si>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</si>
  <si>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</si>
  <si>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</si>
  <si>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</si>
  <si>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</si>
  <si>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</si>
  <si>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</si>
  <si>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</si>
  <si>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</si>
  <si>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</si>
  <si>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</si>
  <si>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</si>
  <si>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</si>
  <si>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</si>
  <si>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</si>
  <si>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</si>
  <si>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</si>
  <si>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</si>
  <si>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</si>
  <si>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</si>
  <si>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</si>
  <si>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</si>
  <si>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</si>
  <si>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</si>
  <si>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</si>
  <si>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</si>
  <si>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</si>
  <si>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</si>
  <si>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</si>
  <si>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</si>
  <si>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</si>
  <si>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</si>
  <si>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</si>
  <si>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</si>
  <si>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</si>
  <si>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</si>
  <si>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</si>
  <si>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</si>
  <si>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</si>
  <si>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</si>
  <si>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</si>
  <si>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</si>
  <si>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</si>
  <si>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</si>
  <si>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</si>
  <si>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</si>
  <si>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</si>
  <si>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</si>
  <si>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</si>
  <si>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</si>
  <si>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</si>
  <si>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</si>
  <si>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</si>
  <si>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</si>
  <si>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</si>
  <si>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</si>
  <si>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</si>
  <si>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</si>
  <si>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</si>
  <si>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</si>
  <si>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</si>
  <si>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</si>
  <si>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</si>
  <si>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</si>
  <si>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</si>
  <si>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</si>
  <si>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</si>
  <si>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</si>
  <si>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</si>
  <si>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仁淀消防組合</t>
    <rPh sb="0" eb="2">
      <t>ニヨド</t>
    </rPh>
    <rPh sb="2" eb="4">
      <t>ショウボウ</t>
    </rPh>
    <rPh sb="4" eb="6">
      <t>クミアイ</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</si>
  <si>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</si>
  <si>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</si>
  <si>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</si>
  <si>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</si>
  <si>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</si>
  <si>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</si>
  <si>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</si>
  <si>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</si>
  <si>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</si>
  <si>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</si>
  <si>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</si>
  <si>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</si>
  <si>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</si>
  <si>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</si>
  <si>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</si>
  <si>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</si>
  <si>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</si>
  <si>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</si>
  <si>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</si>
  <si>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</si>
  <si>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</si>
  <si>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</si>
  <si>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</si>
  <si>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</si>
  <si>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</si>
  <si>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</si>
  <si>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</si>
  <si>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</si>
  <si>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</si>
  <si>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</si>
  <si>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</si>
  <si>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</si>
  <si>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</si>
  <si>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</si>
  <si>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(当該欄に積立額が多い上位５基金の基金名を入力して下さい(R03年度末現在))</t>
  </si>
  <si>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</si>
  <si>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</si>
  <si>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</si>
  <si>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</si>
  <si>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</si>
  <si>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</si>
  <si>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</si>
  <si>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</si>
  <si>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</si>
  <si>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</si>
  <si>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</si>
  <si>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</si>
  <si>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</si>
  <si>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</si>
  <si>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</si>
  <si>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</si>
  <si>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</si>
  <si>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</si>
  <si>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日高村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</si>
  <si>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</si>
  <si>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</si>
  <si>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</si>
  <si>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</si>
  <si>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</si>
  <si>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</si>
  <si>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</si>
  <si>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</si>
  <si>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</si>
  <si>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</si>
  <si>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</si>
  <si>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</si>
  <si>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</si>
  <si>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</si>
  <si>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</si>
  <si>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</si>
  <si>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</si>
  <si>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</si>
  <si>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</si>
  <si>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</si>
  <si>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</si>
  <si>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</si>
  <si>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</si>
  <si>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簡易水道特別会計</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</si>
  <si>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</si>
  <si>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</si>
  <si>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</si>
  <si>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</si>
  <si>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</si>
  <si>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</si>
  <si>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</si>
  <si>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</si>
  <si>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</si>
  <si>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</si>
  <si>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</si>
  <si>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</si>
  <si>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</si>
  <si>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</si>
  <si>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</si>
  <si>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</si>
  <si>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</si>
  <si>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</si>
  <si>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</si>
  <si>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</si>
  <si>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</si>
  <si>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</si>
  <si>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</si>
  <si>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</si>
  <si>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</si>
  <si>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</si>
  <si>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</si>
  <si>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</si>
  <si>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</si>
  <si>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</si>
  <si>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</si>
  <si>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</si>
  <si>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</si>
  <si>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</si>
  <si>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</si>
  <si>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</si>
  <si>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</si>
  <si>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住宅新築資金等特別会計</t>
  </si>
  <si>
    <t>歳出合計</t>
  </si>
  <si>
    <t>-4.3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</si>
  <si>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</si>
  <si>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</si>
  <si>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</si>
  <si>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</si>
  <si>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</si>
  <si>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</si>
  <si>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</si>
  <si>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</si>
  <si>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</si>
  <si>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</si>
  <si>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</si>
  <si>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</si>
  <si>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</si>
  <si>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</si>
  <si>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</si>
  <si>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</si>
  <si>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</si>
  <si>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</si>
  <si>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</si>
  <si>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</si>
  <si>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</si>
  <si>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</si>
  <si>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</si>
  <si>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</si>
  <si>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</si>
  <si>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</si>
  <si>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</si>
  <si>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</si>
  <si>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</si>
  <si>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</si>
  <si>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</si>
  <si>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</si>
  <si>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</si>
  <si>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</si>
  <si>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経常経費充当一般財源等</t>
  </si>
  <si>
    <t>-1.8</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</si>
  <si>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</si>
  <si>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</si>
  <si>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</si>
  <si>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</si>
  <si>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</si>
  <si>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</si>
  <si>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</si>
  <si>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</si>
  <si>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</si>
  <si>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</si>
  <si>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</si>
  <si>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</si>
  <si>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</si>
  <si>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</si>
  <si>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</si>
  <si>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高知県後期高齢者医療広域連合(特別)</t>
    <rPh sb="15" eb="17">
      <t>トクベツ</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</si>
  <si>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</si>
  <si>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</si>
  <si>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</si>
  <si>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</si>
  <si>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</si>
  <si>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</si>
  <si>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</si>
  <si>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</si>
  <si>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</si>
  <si>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</si>
  <si>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</si>
  <si>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</si>
  <si>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</si>
  <si>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</si>
  <si>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</si>
  <si>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</si>
  <si>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</si>
  <si>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</si>
  <si>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</si>
  <si>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</si>
  <si>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</si>
  <si>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</si>
  <si>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</si>
  <si>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</si>
  <si>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</si>
  <si>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</si>
  <si>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</si>
  <si>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</si>
  <si>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</si>
  <si>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</si>
  <si>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</si>
  <si>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</si>
  <si>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</si>
  <si>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</si>
  <si>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</si>
  <si>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</si>
  <si>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</si>
  <si>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</si>
  <si>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</si>
  <si>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</si>
  <si>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</si>
  <si>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</si>
  <si>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</si>
  <si>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</si>
  <si>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</si>
  <si>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</si>
  <si>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</si>
  <si>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</si>
  <si>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</si>
  <si>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</si>
  <si>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</si>
  <si>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</si>
  <si>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</si>
  <si>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</si>
  <si>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</si>
  <si>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R02</t>
  </si>
  <si>
    <t>高知県日高村</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</si>
  <si>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</si>
  <si>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</si>
  <si>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</si>
  <si>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</si>
  <si>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</si>
  <si>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</si>
  <si>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</si>
  <si>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</si>
  <si>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</si>
  <si>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</si>
  <si>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</si>
  <si>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</si>
  <si>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</si>
  <si>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</si>
  <si>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</si>
  <si>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</si>
  <si>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</si>
  <si>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</si>
  <si>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</si>
  <si>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</si>
  <si>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</si>
  <si>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</si>
  <si>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</si>
  <si>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</si>
  <si>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</si>
  <si>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</si>
  <si>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</si>
  <si>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</si>
  <si>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</si>
  <si>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</si>
  <si>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</si>
  <si>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</si>
  <si>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</si>
  <si>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</si>
  <si>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</si>
  <si>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</si>
  <si>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仁淀川下流衛生事務組合</t>
    <rPh sb="0" eb="3">
      <t>ニヨドガワ</t>
    </rPh>
    <rPh sb="3" eb="5">
      <t>カリュウ</t>
    </rPh>
    <rPh sb="5" eb="7">
      <t>エイセイ</t>
    </rPh>
    <rPh sb="7" eb="9">
      <t>ジム</t>
    </rPh>
    <rPh sb="9" eb="11">
      <t>クミアイ</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</si>
  <si>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</si>
  <si>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</si>
  <si>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</si>
  <si>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</si>
  <si>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</si>
  <si>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</si>
  <si>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</si>
  <si>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</si>
  <si>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</si>
  <si>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</si>
  <si>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</si>
  <si>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</si>
  <si>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</si>
  <si>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</si>
  <si>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</si>
  <si>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</si>
  <si>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</si>
  <si>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</si>
  <si>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仁淀川広域市町村圏事務組合</t>
    <rPh sb="0" eb="2">
      <t>ニヨド</t>
    </rPh>
    <rPh sb="2" eb="3">
      <t>ガワ</t>
    </rPh>
    <rPh sb="3" eb="5">
      <t>コウイキ</t>
    </rPh>
    <rPh sb="5" eb="8">
      <t>シチョウソン</t>
    </rPh>
    <rPh sb="8" eb="9">
      <t>ケン</t>
    </rPh>
    <rPh sb="9" eb="11">
      <t>ジム</t>
    </rPh>
    <rPh sb="11" eb="13">
      <t>クミアイ</t>
    </rPh>
    <phoneticPr fontId="6"/>
  </si>
  <si>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</si>
  <si>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</si>
  <si>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</si>
  <si>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</si>
  <si>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</si>
  <si>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</si>
  <si>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</si>
  <si>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</si>
  <si>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</si>
  <si>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</si>
  <si>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日高村佐川町学校組合</t>
    <rPh sb="0" eb="3">
      <t>ヒダカムラ</t>
    </rPh>
    <rPh sb="3" eb="6">
      <t>サカワチョウ</t>
    </rPh>
    <rPh sb="6" eb="8">
      <t>ガッコウ</t>
    </rPh>
    <rPh sb="8" eb="10">
      <t>クミアイ</t>
    </rPh>
    <phoneticPr fontId="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</si>
  <si>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</si>
  <si>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</si>
  <si>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</si>
  <si>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</si>
  <si>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</si>
  <si>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</si>
  <si>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</si>
  <si>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</si>
  <si>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</si>
  <si>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</si>
  <si>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</si>
  <si>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</si>
  <si>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</si>
  <si>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</si>
  <si>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</si>
  <si>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</si>
  <si>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</si>
  <si>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</si>
  <si>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</si>
  <si>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</si>
  <si>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</si>
  <si>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</si>
  <si>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</si>
  <si>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</si>
  <si>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</si>
  <si>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</si>
  <si>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</si>
  <si>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</si>
  <si>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</si>
  <si>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</si>
  <si>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</si>
  <si>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</si>
  <si>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</si>
  <si>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</si>
  <si>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</si>
  <si>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</si>
  <si>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</si>
  <si>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</si>
  <si>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</si>
  <si>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</si>
  <si>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</si>
  <si>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</si>
  <si>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</si>
  <si>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</si>
  <si>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</si>
  <si>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</si>
  <si>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</si>
  <si>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</si>
  <si>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</si>
  <si>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</si>
  <si>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</si>
  <si>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</si>
  <si>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</si>
  <si>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</si>
  <si>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</si>
  <si>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</si>
  <si>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</si>
  <si>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</si>
  <si>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</si>
  <si>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</si>
  <si>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</si>
  <si>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</si>
  <si>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</si>
  <si>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</si>
  <si>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</si>
  <si>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</si>
  <si>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</si>
  <si>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</si>
  <si>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</si>
  <si>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</si>
  <si>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</si>
  <si>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</si>
  <si>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</si>
  <si>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</si>
  <si>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</si>
  <si>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高知県後期高齢者医療広域連合(一般)</t>
    <rPh sb="15" eb="17">
      <t>イッパン</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</si>
  <si>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</si>
  <si>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</si>
  <si>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</si>
  <si>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</si>
  <si>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</si>
  <si>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</si>
  <si>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</si>
  <si>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</si>
  <si>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</si>
  <si>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</si>
  <si>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</si>
  <si>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</si>
  <si>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</si>
  <si>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</si>
  <si>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</si>
  <si>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</si>
  <si>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</si>
  <si>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</si>
  <si>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</si>
  <si>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</si>
  <si>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</si>
  <si>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</si>
  <si>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</si>
  <si>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</si>
  <si>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</si>
  <si>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</si>
  <si>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</si>
  <si>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</si>
  <si>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</si>
  <si>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</si>
  <si>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</si>
  <si>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</si>
  <si>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</si>
  <si>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</si>
  <si>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</si>
  <si>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</si>
  <si>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</si>
  <si>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</si>
  <si>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</si>
  <si>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</si>
  <si>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</si>
  <si>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</si>
  <si>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</si>
  <si>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</si>
  <si>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</si>
  <si>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</si>
  <si>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</si>
  <si>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</si>
  <si>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</si>
  <si>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</si>
  <si>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</si>
  <si>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</si>
  <si>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</si>
  <si>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</si>
  <si>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</si>
  <si>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</si>
  <si>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</si>
  <si>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</si>
  <si>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</si>
  <si>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</si>
  <si>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</si>
  <si>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</si>
  <si>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</si>
  <si>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</si>
  <si>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</si>
  <si>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</si>
  <si>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</si>
  <si>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</si>
  <si>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</si>
  <si>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</si>
  <si>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</si>
  <si>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</si>
  <si>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</si>
  <si>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</si>
  <si>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</si>
  <si>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</si>
  <si>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</si>
  <si>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</si>
  <si>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</si>
  <si>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</si>
  <si>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R03</t>
  </si>
  <si>
    <t>▲ 9.83</t>
  </si>
  <si>
    <t>▲ 3.47</t>
  </si>
  <si>
    <t>その他会計（赤字）</t>
  </si>
  <si>
    <t>（百万円）</t>
  </si>
  <si>
    <t>H28末</t>
  </si>
  <si>
    <t>H29末</t>
  </si>
  <si>
    <t>H30末</t>
  </si>
  <si>
    <t>R01末</t>
  </si>
  <si>
    <t>R02末</t>
  </si>
  <si>
    <t>高知県広域食肉センター事務組合</t>
    <rPh sb="0" eb="3">
      <t>コウチケン</t>
    </rPh>
    <rPh sb="3" eb="5">
      <t>コウイキ</t>
    </rPh>
    <rPh sb="5" eb="7">
      <t>ショクニク</t>
    </rPh>
    <rPh sb="11" eb="13">
      <t>ジム</t>
    </rPh>
    <rPh sb="13" eb="15">
      <t>クミアイ</t>
    </rPh>
    <phoneticPr fontId="6"/>
  </si>
  <si>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</si>
  <si>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</si>
  <si>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t>
    <rPh sb="13" eb="15">
      <t>イッパン</t>
    </rPh>
    <phoneticPr fontId="6"/>
  </si>
  <si>
    <t>高知県市町村総合事務組合(災害)</t>
    <rPh sb="13" eb="15">
      <t>サイガイ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</si>
  <si>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</si>
  <si>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</si>
  <si>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</si>
  <si>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</si>
  <si>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</si>
  <si>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xml:space="preserve"> 将来負担比率については、財源の確保と交付税措置のある起債のみ借り入れする取り組みにより、将来負担比率の抑制減少</t>
    </r>
    <r>
      <rPr>
        <sz val="11"/>
        <color theme="1"/>
        <rFont val="ＭＳ Ｐゴシック"/>
        <family val="3"/>
        <charset val="128"/>
      </rPr>
      <t>に努めているが、「治水対策事業」・「庁舎建設事業」等による起債の借り入れや、「PFI事業による長期の債務負担」等により、上昇傾向である。反面有形固定資産減価償却率については、施設の更新等により数値として下がってきている。両方の数値を参考にして、計画的な施設更新等に取り組んでいく必要がある。</t>
    </r>
    <rPh sb="57" eb="58">
      <t>ツト</t>
    </rPh>
    <rPh sb="81" eb="82">
      <t>ナド</t>
    </rPh>
    <rPh sb="85" eb="87">
      <t>キサイ</t>
    </rPh>
    <rPh sb="88" eb="89">
      <t>カ</t>
    </rPh>
    <rPh sb="90" eb="91">
      <t>イ</t>
    </rPh>
    <rPh sb="98" eb="100">
      <t>ジギョウ</t>
    </rPh>
    <rPh sb="103" eb="105">
      <t>チョウキ</t>
    </rPh>
    <rPh sb="106" eb="110">
      <t>サイムフタン</t>
    </rPh>
    <rPh sb="116" eb="120">
      <t>ジョウショウケイコウ</t>
    </rPh>
    <rPh sb="124" eb="126">
      <t>ハンメン</t>
    </rPh>
    <rPh sb="126" eb="128">
      <t>ユウケイ</t>
    </rPh>
    <rPh sb="128" eb="132">
      <t>コテイシサン</t>
    </rPh>
    <rPh sb="143" eb="145">
      <t>シセツ</t>
    </rPh>
    <rPh sb="146" eb="148">
      <t>コウシン</t>
    </rPh>
    <rPh sb="148" eb="149">
      <t>ナド</t>
    </rPh>
    <rPh sb="152" eb="154">
      <t>スウチ</t>
    </rPh>
    <rPh sb="157" eb="158">
      <t>サ</t>
    </rPh>
    <rPh sb="166" eb="168">
      <t>リョウホウ</t>
    </rPh>
    <rPh sb="169" eb="171">
      <t>スウチ</t>
    </rPh>
    <rPh sb="172" eb="174">
      <t>サンコウ</t>
    </rPh>
    <rPh sb="178" eb="181">
      <t>ケイカクテキ</t>
    </rPh>
    <phoneticPr fontId="6"/>
  </si>
  <si>
    <r>
      <t>実質公債費</t>
    </r>
    <r>
      <rPr>
        <sz val="11"/>
        <color theme="1"/>
        <rFont val="ＭＳ Ｐゴシック"/>
        <family val="3"/>
        <charset val="128"/>
      </rPr>
      <t>比率は減少傾向ととなっているが、主な要因としてはコロナ交付金及び普通交付税の増や、事業の減少等が考えられる。しかしながら今後の「治水対策事業」・「庁舎建設事業」等の大型事業による借入れと合せて、本比率は上昇していくことが予想される為、実質公債費比率等も勘案しながら、今後の事業について検討と選択を行う必要がある。</t>
    </r>
    <rPh sb="5" eb="6">
      <t>ヒ</t>
    </rPh>
    <rPh sb="8" eb="12">
      <t>ゲンショウケイコウ</t>
    </rPh>
    <rPh sb="21" eb="22">
      <t>オモ</t>
    </rPh>
    <rPh sb="23" eb="25">
      <t>ヨウイン</t>
    </rPh>
    <rPh sb="32" eb="35">
      <t>コウフキン</t>
    </rPh>
    <rPh sb="35" eb="36">
      <t>オヨ</t>
    </rPh>
    <rPh sb="37" eb="39">
      <t>フツウ</t>
    </rPh>
    <rPh sb="39" eb="42">
      <t>コウフゼイ</t>
    </rPh>
    <rPh sb="43" eb="44">
      <t>ゾウ</t>
    </rPh>
    <rPh sb="46" eb="48">
      <t>ジギョウ</t>
    </rPh>
    <rPh sb="49" eb="51">
      <t>ゲンショウ</t>
    </rPh>
    <rPh sb="51" eb="52">
      <t>トウ</t>
    </rPh>
    <rPh sb="53" eb="54">
      <t>カンガ</t>
    </rPh>
    <rPh sb="127" eb="128">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</si>
</sst>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4">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Fill="1" applyBorder="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90" fontId="3" fillId="0" borderId="0" xfId="21" applyNumberFormat="1" applyFont="1">
      <alignment vertical="center"/>
    </xf>
    <xf numFmtId="0" fontId="32"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2" fillId="0" borderId="35" xfId="10" applyFont="1" applyBorder="1">
      <alignment vertical="center"/>
    </xf>
    <xf numFmtId="0" fontId="12"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0" xfId="10" applyFont="1" applyBorder="1">
      <alignment vertical="center"/>
    </xf>
    <xf numFmtId="0" fontId="11" fillId="0" borderId="23" xfId="10" applyFont="1" applyBorder="1">
      <alignment vertical="center"/>
    </xf>
    <xf numFmtId="0" fontId="11"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7"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1"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1"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0" xfId="13" applyFont="1" applyFill="1">
      <alignment vertical="center"/>
    </xf>
    <xf numFmtId="0" fontId="18" fillId="3" borderId="14" xfId="13" applyFont="1" applyFill="1" applyBorder="1">
      <alignment vertical="center"/>
    </xf>
    <xf numFmtId="0" fontId="18" fillId="3" borderId="8" xfId="13" applyFont="1" applyFill="1" applyBorder="1">
      <alignment vertical="center"/>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6" fontId="18" fillId="3" borderId="43" xfId="18" applyNumberFormat="1" applyFont="1" applyFill="1" applyBorder="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16" xfId="18" applyNumberFormat="1" applyFont="1" applyFill="1" applyBorder="1" applyAlignment="1">
      <alignment horizontal="right" vertical="center" shrinkToFit="1"/>
    </xf>
    <xf numFmtId="185"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5" fontId="18" fillId="3" borderId="1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84" fontId="18" fillId="3" borderId="70" xfId="17"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84" fontId="18" fillId="3" borderId="73"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84" fontId="18" fillId="3" borderId="68"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84" fontId="18" fillId="3" borderId="158" xfId="18" applyNumberFormat="1" applyFont="1" applyFill="1" applyBorder="1" applyAlignment="1">
      <alignment horizontal="right" vertical="center" shrinkToFit="1"/>
    </xf>
    <xf numFmtId="184" fontId="18" fillId="3" borderId="27"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84" fontId="18" fillId="3" borderId="75"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72"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54" xfId="18"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84" fontId="18" fillId="0" borderId="101" xfId="13" applyNumberFormat="1" applyFont="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178" fontId="15" fillId="0" borderId="23" xfId="21" applyNumberFormat="1" applyFont="1" applyFill="1" applyBorder="1">
      <alignment vertical="center"/>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20" applyNumberFormat="1" applyFont="1" applyFill="1" applyBorder="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0" fontId="3" fillId="0" borderId="74" xfId="21" applyFont="1" applyBorder="1" applyAlignment="1">
      <alignment horizontal="center" vertical="center"/>
    </xf>
    <xf numFmtId="187" fontId="3" fillId="3" borderId="74" xfId="20" applyNumberFormat="1" applyFont="1" applyFill="1" applyBorder="1" applyAlignment="1">
      <alignment horizontal="center" vertical="center" wrapText="1"/>
    </xf>
    <xf numFmtId="178" fontId="1" fillId="0" borderId="0" xfId="21" applyNumberFormat="1" applyAlignment="1">
      <alignment horizontal="center" vertical="center"/>
    </xf>
    <xf numFmtId="184" fontId="3" fillId="0" borderId="0" xfId="21" applyNumberFormat="1" applyFont="1" applyAlignment="1">
      <alignment horizontal="center" vertical="center"/>
    </xf>
    <xf numFmtId="0" fontId="5" fillId="0" borderId="30" xfId="21" applyFont="1" applyFill="1" applyBorder="1" applyAlignment="1" applyProtection="1">
      <alignment horizontal="left" vertical="top" wrapText="1"/>
      <protection locked="0"/>
    </xf>
    <xf numFmtId="0" fontId="43" fillId="0" borderId="23" xfId="21" applyFont="1" applyFill="1" applyBorder="1" applyAlignment="1" applyProtection="1">
      <alignment horizontal="left" vertical="top" wrapText="1"/>
      <protection locked="0"/>
    </xf>
    <xf numFmtId="0" fontId="43" fillId="0" borderId="16" xfId="21" applyFont="1" applyFill="1" applyBorder="1" applyAlignment="1" applyProtection="1">
      <alignment horizontal="left" vertical="top" wrapText="1"/>
      <protection locked="0"/>
    </xf>
    <xf numFmtId="0" fontId="43" fillId="0" borderId="42" xfId="21" applyFont="1" applyFill="1" applyBorder="1" applyAlignment="1" applyProtection="1">
      <alignment horizontal="left" vertical="top" wrapText="1"/>
      <protection locked="0"/>
    </xf>
    <xf numFmtId="0" fontId="43" fillId="0" borderId="0" xfId="21" applyFont="1" applyFill="1" applyAlignment="1" applyProtection="1">
      <alignment horizontal="left" vertical="top" wrapText="1"/>
      <protection locked="0"/>
    </xf>
    <xf numFmtId="0" fontId="43" fillId="0" borderId="14" xfId="21" applyFont="1" applyFill="1" applyBorder="1" applyAlignment="1" applyProtection="1">
      <alignment horizontal="left" vertical="top" wrapText="1"/>
      <protection locked="0"/>
    </xf>
    <xf numFmtId="0" fontId="43" fillId="0" borderId="31" xfId="21" applyFont="1" applyFill="1" applyBorder="1" applyAlignment="1" applyProtection="1">
      <alignment horizontal="left" vertical="top" wrapText="1"/>
      <protection locked="0"/>
    </xf>
    <xf numFmtId="0" fontId="43" fillId="0" borderId="34" xfId="21" applyFont="1" applyFill="1" applyBorder="1" applyAlignment="1" applyProtection="1">
      <alignment horizontal="left" vertical="top" wrapText="1"/>
      <protection locked="0"/>
    </xf>
    <xf numFmtId="0" fontId="43" fillId="0" borderId="15" xfId="21" applyFont="1" applyFill="1" applyBorder="1" applyAlignment="1" applyProtection="1">
      <alignment horizontal="left" vertical="top" wrapText="1"/>
      <protection locked="0"/>
    </xf>
    <xf numFmtId="187"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84" fontId="3" fillId="3" borderId="188" xfId="20" applyNumberFormat="1" applyFont="1" applyFill="1" applyBorder="1" applyAlignment="1">
      <alignment horizontal="center" vertical="center"/>
    </xf>
    <xf numFmtId="187" fontId="3" fillId="0" borderId="0" xfId="20" applyNumberFormat="1" applyFont="1" applyAlignment="1">
      <alignment horizontal="center" vertical="center" wrapText="1"/>
    </xf>
    <xf numFmtId="0" fontId="3" fillId="0" borderId="32" xfId="21" applyFont="1" applyBorder="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5"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externalLink" Target="externalLinks/externalLink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332350</c:v>
                </c:pt>
                <c:pt idx="4">
                  <c:v>362690</c:v>
                </c:pt>
              </c:numCache>
            </c:numRef>
          </c:val>
          <c:smooth val="0"/>
          <c:extLst>
            <c:ext xmlns:c16="http://schemas.microsoft.com/office/drawing/2014/chart" uri="{C3380CC4-5D6E-409C-BE32-E72D297353CC}">
              <c16:uniqueId val="{00000000-5CC6-4436-938A-C69E672CF4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207889</c:v>
                </c:pt>
                <c:pt idx="1">
                  <c:v>125865</c:v>
                </c:pt>
                <c:pt idx="2">
                  <c:v>338698</c:v>
                </c:pt>
                <c:pt idx="3">
                  <c:v>189180</c:v>
                </c:pt>
                <c:pt idx="4">
                  <c:v>456808</c:v>
                </c:pt>
              </c:numCache>
            </c:numRef>
          </c:val>
          <c:smooth val="0"/>
          <c:extLst>
            <c:ext xmlns:c16="http://schemas.microsoft.com/office/drawing/2014/chart" uri="{C3380CC4-5D6E-409C-BE32-E72D297353CC}">
              <c16:uniqueId val="{00000001-5CC6-4436-938A-C69E672CF4A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2.08</c:v>
                </c:pt>
                <c:pt idx="1">
                  <c:v>1.97</c:v>
                </c:pt>
                <c:pt idx="2">
                  <c:v>1.81</c:v>
                </c:pt>
                <c:pt idx="3">
                  <c:v>1.61</c:v>
                </c:pt>
                <c:pt idx="4">
                  <c:v>1.43</c:v>
                </c:pt>
              </c:numCache>
            </c:numRef>
          </c:val>
          <c:extLst>
            <c:ext xmlns:c16="http://schemas.microsoft.com/office/drawing/2014/chart" uri="{C3380CC4-5D6E-409C-BE32-E72D297353CC}">
              <c16:uniqueId val="{00000000-4241-487E-8A1C-3A72096997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17.739999999999998</c:v>
                </c:pt>
                <c:pt idx="1">
                  <c:v>14.26</c:v>
                </c:pt>
                <c:pt idx="2">
                  <c:v>14.97</c:v>
                </c:pt>
                <c:pt idx="3">
                  <c:v>14.94</c:v>
                </c:pt>
                <c:pt idx="4">
                  <c:v>16.670000000000002</c:v>
                </c:pt>
              </c:numCache>
            </c:numRef>
          </c:val>
          <c:extLst>
            <c:ext xmlns:c16="http://schemas.microsoft.com/office/drawing/2014/chart" uri="{C3380CC4-5D6E-409C-BE32-E72D297353CC}">
              <c16:uniqueId val="{00000001-4241-487E-8A1C-3A720969971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-9.83</c:v>
                </c:pt>
                <c:pt idx="1">
                  <c:v>-3.47</c:v>
                </c:pt>
                <c:pt idx="2">
                  <c:v>0.66</c:v>
                </c:pt>
                <c:pt idx="3">
                  <c:v>4.84</c:v>
                </c:pt>
                <c:pt idx="4">
                  <c:v>14.53</c:v>
                </c:pt>
              </c:numCache>
            </c:numRef>
          </c:val>
          <c:smooth val="0"/>
          <c:extLst>
            <c:ext xmlns:c16="http://schemas.microsoft.com/office/drawing/2014/chart" uri="{C3380CC4-5D6E-409C-BE32-E72D297353CC}">
              <c16:uniqueId val="{00000002-4241-487E-8A1C-3A72096997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16-4212-8B35-1159BDD1C9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16-4212-8B35-1159BDD1C9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16-4212-8B35-1159BDD1C9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616-4212-8B35-1159BDD1C986}"/>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0.75</c:v>
                </c:pt>
                <c:pt idx="2">
                  <c:v>#N/A</c:v>
                </c:pt>
                <c:pt idx="3">
                  <c:v>0.64</c:v>
                </c:pt>
                <c:pt idx="4">
                  <c:v>#N/A</c:v>
                </c:pt>
                <c:pt idx="5">
                  <c:v>0.44</c:v>
                </c:pt>
                <c:pt idx="6">
                  <c:v>#N/A</c:v>
                </c:pt>
                <c:pt idx="7">
                  <c:v>0.32</c:v>
                </c:pt>
                <c:pt idx="8">
                  <c:v>#N/A</c:v>
                </c:pt>
                <c:pt idx="9">
                  <c:v>0.09</c:v>
                </c:pt>
              </c:numCache>
            </c:numRef>
          </c:val>
          <c:extLst>
            <c:ext xmlns:c16="http://schemas.microsoft.com/office/drawing/2014/chart" uri="{C3380CC4-5D6E-409C-BE32-E72D297353CC}">
              <c16:uniqueId val="{00000004-E616-4212-8B35-1159BDD1C98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0.06</c:v>
                </c:pt>
                <c:pt idx="4">
                  <c:v>#N/A</c:v>
                </c:pt>
                <c:pt idx="5">
                  <c:v>0.15</c:v>
                </c:pt>
                <c:pt idx="6">
                  <c:v>#N/A</c:v>
                </c:pt>
                <c:pt idx="7">
                  <c:v>0.32</c:v>
                </c:pt>
                <c:pt idx="8">
                  <c:v>#N/A</c:v>
                </c:pt>
                <c:pt idx="9">
                  <c:v>0.1</c:v>
                </c:pt>
              </c:numCache>
            </c:numRef>
          </c:val>
          <c:extLst>
            <c:ext xmlns:c16="http://schemas.microsoft.com/office/drawing/2014/chart" uri="{C3380CC4-5D6E-409C-BE32-E72D297353CC}">
              <c16:uniqueId val="{00000005-E616-4212-8B35-1159BDD1C98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0.09</c:v>
                </c:pt>
                <c:pt idx="4">
                  <c:v>#N/A</c:v>
                </c:pt>
                <c:pt idx="5">
                  <c:v>0.11</c:v>
                </c:pt>
                <c:pt idx="6">
                  <c:v>#N/A</c:v>
                </c:pt>
                <c:pt idx="7">
                  <c:v>0.09</c:v>
                </c:pt>
                <c:pt idx="8">
                  <c:v>#N/A</c:v>
                </c:pt>
                <c:pt idx="9">
                  <c:v>0.1</c:v>
                </c:pt>
              </c:numCache>
            </c:numRef>
          </c:val>
          <c:extLst>
            <c:ext xmlns:c16="http://schemas.microsoft.com/office/drawing/2014/chart" uri="{C3380CC4-5D6E-409C-BE32-E72D297353CC}">
              <c16:uniqueId val="{00000006-E616-4212-8B35-1159BDD1C986}"/>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c:v>
                </c:pt>
                <c:pt idx="2">
                  <c:v>#N/A</c:v>
                </c:pt>
                <c:pt idx="3">
                  <c:v>0.13</c:v>
                </c:pt>
                <c:pt idx="4">
                  <c:v>#N/A</c:v>
                </c:pt>
                <c:pt idx="5">
                  <c:v>0.19</c:v>
                </c:pt>
                <c:pt idx="6">
                  <c:v>#N/A</c:v>
                </c:pt>
                <c:pt idx="7">
                  <c:v>0.24</c:v>
                </c:pt>
                <c:pt idx="8">
                  <c:v>#N/A</c:v>
                </c:pt>
                <c:pt idx="9">
                  <c:v>0.42</c:v>
                </c:pt>
              </c:numCache>
            </c:numRef>
          </c:val>
          <c:extLst>
            <c:ext xmlns:c16="http://schemas.microsoft.com/office/drawing/2014/chart" uri="{C3380CC4-5D6E-409C-BE32-E72D297353CC}">
              <c16:uniqueId val="{00000007-E616-4212-8B35-1159BDD1C98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0.89</c:v>
                </c:pt>
                <c:pt idx="2">
                  <c:v>#N/A</c:v>
                </c:pt>
                <c:pt idx="3">
                  <c:v>1.63</c:v>
                </c:pt>
                <c:pt idx="4">
                  <c:v>#N/A</c:v>
                </c:pt>
                <c:pt idx="5">
                  <c:v>1.04</c:v>
                </c:pt>
                <c:pt idx="6">
                  <c:v>#N/A</c:v>
                </c:pt>
                <c:pt idx="7">
                  <c:v>0.14000000000000001</c:v>
                </c:pt>
                <c:pt idx="8">
                  <c:v>#N/A</c:v>
                </c:pt>
                <c:pt idx="9">
                  <c:v>0.74</c:v>
                </c:pt>
              </c:numCache>
            </c:numRef>
          </c:val>
          <c:extLst>
            <c:ext xmlns:c16="http://schemas.microsoft.com/office/drawing/2014/chart" uri="{C3380CC4-5D6E-409C-BE32-E72D297353CC}">
              <c16:uniqueId val="{00000008-E616-4212-8B35-1159BDD1C9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c:v>
                </c:pt>
                <c:pt idx="2">
                  <c:v>#N/A</c:v>
                </c:pt>
                <c:pt idx="3">
                  <c:v>1.32</c:v>
                </c:pt>
                <c:pt idx="4">
                  <c:v>#N/A</c:v>
                </c:pt>
                <c:pt idx="5">
                  <c:v>1.36</c:v>
                </c:pt>
                <c:pt idx="6">
                  <c:v>#N/A</c:v>
                </c:pt>
                <c:pt idx="7">
                  <c:v>1.28</c:v>
                </c:pt>
                <c:pt idx="8">
                  <c:v>#N/A</c:v>
                </c:pt>
                <c:pt idx="9">
                  <c:v>1.33</c:v>
                </c:pt>
              </c:numCache>
            </c:numRef>
          </c:val>
          <c:extLst>
            <c:ext xmlns:c16="http://schemas.microsoft.com/office/drawing/2014/chart" uri="{C3380CC4-5D6E-409C-BE32-E72D297353CC}">
              <c16:uniqueId val="{00000009-E616-4212-8B35-1159BDD1C98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c:v>
                </c:pt>
                <c:pt idx="5">
                  <c:v>279</c:v>
                </c:pt>
                <c:pt idx="8">
                  <c:v>276</c:v>
                </c:pt>
                <c:pt idx="11">
                  <c:v>274</c:v>
                </c:pt>
                <c:pt idx="14">
                  <c:v>272</c:v>
                </c:pt>
              </c:numCache>
            </c:numRef>
          </c:val>
          <c:extLst>
            <c:ext xmlns:c16="http://schemas.microsoft.com/office/drawing/2014/chart" uri="{C3380CC4-5D6E-409C-BE32-E72D297353CC}">
              <c16:uniqueId val="{00000000-65EF-4EC7-9408-CBCB11DEF3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EF-4EC7-9408-CBCB11DEF3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EF-4EC7-9408-CBCB11DEF3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28</c:v>
                </c:pt>
                <c:pt idx="6">
                  <c:v>28</c:v>
                </c:pt>
                <c:pt idx="9">
                  <c:v>14</c:v>
                </c:pt>
                <c:pt idx="12">
                  <c:v>13</c:v>
                </c:pt>
              </c:numCache>
            </c:numRef>
          </c:val>
          <c:extLst>
            <c:ext xmlns:c16="http://schemas.microsoft.com/office/drawing/2014/chart" uri="{C3380CC4-5D6E-409C-BE32-E72D297353CC}">
              <c16:uniqueId val="{00000003-65EF-4EC7-9408-CBCB11DEF3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c:v>
                </c:pt>
                <c:pt idx="3">
                  <c:v>35</c:v>
                </c:pt>
                <c:pt idx="6">
                  <c:v>36</c:v>
                </c:pt>
                <c:pt idx="9">
                  <c:v>36</c:v>
                </c:pt>
                <c:pt idx="12">
                  <c:v>37</c:v>
                </c:pt>
              </c:numCache>
            </c:numRef>
          </c:val>
          <c:extLst>
            <c:ext xmlns:c16="http://schemas.microsoft.com/office/drawing/2014/chart" uri="{C3380CC4-5D6E-409C-BE32-E72D297353CC}">
              <c16:uniqueId val="{00000004-65EF-4EC7-9408-CBCB11DEF3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F-4EC7-9408-CBCB11DEF3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F-4EC7-9408-CBCB11DEF3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359</c:v>
                </c:pt>
                <c:pt idx="3">
                  <c:v>377</c:v>
                </c:pt>
                <c:pt idx="6">
                  <c:v>358</c:v>
                </c:pt>
                <c:pt idx="9">
                  <c:v>374</c:v>
                </c:pt>
                <c:pt idx="12">
                  <c:v>358</c:v>
                </c:pt>
              </c:numCache>
            </c:numRef>
          </c:val>
          <c:extLst>
            <c:ext xmlns:c16="http://schemas.microsoft.com/office/drawing/2014/chart" uri="{C3380CC4-5D6E-409C-BE32-E72D297353CC}">
              <c16:uniqueId val="{00000007-65EF-4EC7-9408-CBCB11DEF33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161</c:v>
                </c:pt>
                <c:pt idx="5">
                  <c:v>#N/A</c:v>
                </c:pt>
                <c:pt idx="6">
                  <c:v>#N/A</c:v>
                </c:pt>
                <c:pt idx="7">
                  <c:v>146</c:v>
                </c:pt>
                <c:pt idx="8">
                  <c:v>#N/A</c:v>
                </c:pt>
                <c:pt idx="9">
                  <c:v>#N/A</c:v>
                </c:pt>
                <c:pt idx="10">
                  <c:v>150</c:v>
                </c:pt>
                <c:pt idx="11">
                  <c:v>#N/A</c:v>
                </c:pt>
                <c:pt idx="12">
                  <c:v>#N/A</c:v>
                </c:pt>
                <c:pt idx="13">
                  <c:v>136</c:v>
                </c:pt>
                <c:pt idx="14">
                  <c:v>#N/A</c:v>
                </c:pt>
              </c:numCache>
            </c:numRef>
          </c:val>
          <c:smooth val="0"/>
          <c:extLst>
            <c:ext xmlns:c16="http://schemas.microsoft.com/office/drawing/2014/chart" uri="{C3380CC4-5D6E-409C-BE32-E72D297353CC}">
              <c16:uniqueId val="{00000008-65EF-4EC7-9408-CBCB11DEF3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2616</c:v>
                </c:pt>
                <c:pt idx="5">
                  <c:v>2726</c:v>
                </c:pt>
                <c:pt idx="8">
                  <c:v>3234</c:v>
                </c:pt>
                <c:pt idx="11">
                  <c:v>3593</c:v>
                </c:pt>
                <c:pt idx="14">
                  <c:v>3766</c:v>
                </c:pt>
              </c:numCache>
            </c:numRef>
          </c:val>
          <c:extLst>
            <c:ext xmlns:c16="http://schemas.microsoft.com/office/drawing/2014/chart" uri="{C3380CC4-5D6E-409C-BE32-E72D297353CC}">
              <c16:uniqueId val="{00000000-A71E-48AD-9CF2-E8610B8EA0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c:v>
                </c:pt>
                <c:pt idx="5">
                  <c:v>14</c:v>
                </c:pt>
                <c:pt idx="8">
                  <c:v>5</c:v>
                </c:pt>
                <c:pt idx="11">
                  <c:v>4</c:v>
                </c:pt>
                <c:pt idx="14">
                  <c:v>2</c:v>
                </c:pt>
              </c:numCache>
            </c:numRef>
          </c:val>
          <c:extLst>
            <c:ext xmlns:c16="http://schemas.microsoft.com/office/drawing/2014/chart" uri="{C3380CC4-5D6E-409C-BE32-E72D297353CC}">
              <c16:uniqueId val="{00000001-A71E-48AD-9CF2-E8610B8EA0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2269</c:v>
                </c:pt>
                <c:pt idx="5">
                  <c:v>2101</c:v>
                </c:pt>
                <c:pt idx="8">
                  <c:v>1850</c:v>
                </c:pt>
                <c:pt idx="11">
                  <c:v>1820</c:v>
                </c:pt>
                <c:pt idx="14">
                  <c:v>2067</c:v>
                </c:pt>
              </c:numCache>
            </c:numRef>
          </c:val>
          <c:extLst>
            <c:ext xmlns:c16="http://schemas.microsoft.com/office/drawing/2014/chart" uri="{C3380CC4-5D6E-409C-BE32-E72D297353CC}">
              <c16:uniqueId val="{00000002-A71E-48AD-9CF2-E8610B8EA0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1E-48AD-9CF2-E8610B8EA0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1E-48AD-9CF2-E8610B8EA0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1E-48AD-9CF2-E8610B8EA0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293</c:v>
                </c:pt>
                <c:pt idx="3">
                  <c:v>257</c:v>
                </c:pt>
                <c:pt idx="6">
                  <c:v>241</c:v>
                </c:pt>
                <c:pt idx="9">
                  <c:v>232</c:v>
                </c:pt>
                <c:pt idx="12">
                  <c:v>236</c:v>
                </c:pt>
              </c:numCache>
            </c:numRef>
          </c:val>
          <c:extLst>
            <c:ext xmlns:c16="http://schemas.microsoft.com/office/drawing/2014/chart" uri="{C3380CC4-5D6E-409C-BE32-E72D297353CC}">
              <c16:uniqueId val="{00000006-A71E-48AD-9CF2-E8610B8EA0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c:v>
                </c:pt>
                <c:pt idx="3">
                  <c:v>55</c:v>
                </c:pt>
                <c:pt idx="6">
                  <c:v>105</c:v>
                </c:pt>
                <c:pt idx="9">
                  <c:v>95</c:v>
                </c:pt>
                <c:pt idx="12">
                  <c:v>90</c:v>
                </c:pt>
              </c:numCache>
            </c:numRef>
          </c:val>
          <c:extLst>
            <c:ext xmlns:c16="http://schemas.microsoft.com/office/drawing/2014/chart" uri="{C3380CC4-5D6E-409C-BE32-E72D297353CC}">
              <c16:uniqueId val="{00000007-A71E-48AD-9CF2-E8610B8EA0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481</c:v>
                </c:pt>
                <c:pt idx="3">
                  <c:v>505</c:v>
                </c:pt>
                <c:pt idx="6">
                  <c:v>510</c:v>
                </c:pt>
                <c:pt idx="9">
                  <c:v>501</c:v>
                </c:pt>
                <c:pt idx="12">
                  <c:v>486</c:v>
                </c:pt>
              </c:numCache>
            </c:numRef>
          </c:val>
          <c:extLst>
            <c:ext xmlns:c16="http://schemas.microsoft.com/office/drawing/2014/chart" uri="{C3380CC4-5D6E-409C-BE32-E72D297353CC}">
              <c16:uniqueId val="{00000008-A71E-48AD-9CF2-E8610B8EA0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c:v>
                </c:pt>
                <c:pt idx="3">
                  <c:v>25</c:v>
                </c:pt>
                <c:pt idx="6">
                  <c:v>58</c:v>
                </c:pt>
                <c:pt idx="9">
                  <c:v>78</c:v>
                </c:pt>
                <c:pt idx="12">
                  <c:v>415</c:v>
                </c:pt>
              </c:numCache>
            </c:numRef>
          </c:val>
          <c:extLst>
            <c:ext xmlns:c16="http://schemas.microsoft.com/office/drawing/2014/chart" uri="{C3380CC4-5D6E-409C-BE32-E72D297353CC}">
              <c16:uniqueId val="{00000009-A71E-48AD-9CF2-E8610B8EA0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3129</c:v>
                </c:pt>
                <c:pt idx="3">
                  <c:v>3123</c:v>
                </c:pt>
                <c:pt idx="6">
                  <c:v>3832</c:v>
                </c:pt>
                <c:pt idx="9">
                  <c:v>3929</c:v>
                </c:pt>
                <c:pt idx="12">
                  <c:v>4790</c:v>
                </c:pt>
              </c:numCache>
            </c:numRef>
          </c:val>
          <c:extLst>
            <c:ext xmlns:c16="http://schemas.microsoft.com/office/drawing/2014/chart" uri="{C3380CC4-5D6E-409C-BE32-E72D297353CC}">
              <c16:uniqueId val="{0000000A-A71E-48AD-9CF2-E8610B8EA0C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181</c:v>
                </c:pt>
                <c:pt idx="14">
                  <c:v>#N/A</c:v>
                </c:pt>
              </c:numCache>
            </c:numRef>
          </c:val>
          <c:smooth val="0"/>
          <c:extLst>
            <c:ext xmlns:c16="http://schemas.microsoft.com/office/drawing/2014/chart" uri="{C3380CC4-5D6E-409C-BE32-E72D297353CC}">
              <c16:uniqueId val="{0000000B-A71E-48AD-9CF2-E8610B8EA0C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300</c:v>
                </c:pt>
                <c:pt idx="1">
                  <c:v>316</c:v>
                </c:pt>
                <c:pt idx="2">
                  <c:v>387</c:v>
                </c:pt>
              </c:numCache>
            </c:numRef>
          </c:val>
          <c:extLst>
            <c:ext xmlns:c16="http://schemas.microsoft.com/office/drawing/2014/chart" uri="{C3380CC4-5D6E-409C-BE32-E72D297353CC}">
              <c16:uniqueId val="{00000000-29E0-4E82-9B04-87B8E42087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318</c:v>
                </c:pt>
                <c:pt idx="1">
                  <c:v>472</c:v>
                </c:pt>
                <c:pt idx="2">
                  <c:v>454</c:v>
                </c:pt>
              </c:numCache>
            </c:numRef>
          </c:val>
          <c:extLst>
            <c:ext xmlns:c16="http://schemas.microsoft.com/office/drawing/2014/chart" uri="{C3380CC4-5D6E-409C-BE32-E72D297353CC}">
              <c16:uniqueId val="{00000001-29E0-4E82-9B04-87B8E42087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1096</c:v>
                </c:pt>
                <c:pt idx="1">
                  <c:v>860</c:v>
                </c:pt>
                <c:pt idx="2">
                  <c:v>1026</c:v>
                </c:pt>
              </c:numCache>
            </c:numRef>
          </c:val>
          <c:extLst>
            <c:ext xmlns:c16="http://schemas.microsoft.com/office/drawing/2014/chart" uri="{C3380CC4-5D6E-409C-BE32-E72D297353CC}">
              <c16:uniqueId val="{00000002-29E0-4E82-9B04-87B8E42087D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3F5-4DAC-87D1-9993541248EC}"/>
              </c:ext>
            </c:extLst>
          </c:dPt>
          <c:dPt>
            <c:idx val="1"/>
            <c:bubble3D val="0"/>
            <c:extLst>
              <c:ext xmlns:c16="http://schemas.microsoft.com/office/drawing/2014/chart" uri="{C3380CC4-5D6E-409C-BE32-E72D297353CC}">
                <c16:uniqueId val="{00000001-33F5-4DAC-87D1-9993541248EC}"/>
              </c:ext>
            </c:extLst>
          </c:dPt>
          <c:dPt>
            <c:idx val="2"/>
            <c:bubble3D val="0"/>
            <c:extLst>
              <c:ext xmlns:c16="http://schemas.microsoft.com/office/drawing/2014/chart" uri="{C3380CC4-5D6E-409C-BE32-E72D297353CC}">
                <c16:uniqueId val="{00000002-33F5-4DAC-87D1-9993541248EC}"/>
              </c:ext>
            </c:extLst>
          </c:dPt>
          <c:dPt>
            <c:idx val="3"/>
            <c:bubble3D val="0"/>
            <c:extLst>
              <c:ext xmlns:c16="http://schemas.microsoft.com/office/drawing/2014/chart" uri="{C3380CC4-5D6E-409C-BE32-E72D297353CC}">
                <c16:uniqueId val="{00000003-33F5-4DAC-87D1-9993541248EC}"/>
              </c:ext>
            </c:extLst>
          </c:dPt>
          <c:dPt>
            <c:idx val="4"/>
            <c:bubble3D val="0"/>
            <c:extLst>
              <c:ext xmlns:c16="http://schemas.microsoft.com/office/drawing/2014/chart" uri="{C3380CC4-5D6E-409C-BE32-E72D297353CC}">
                <c16:uniqueId val="{00000004-33F5-4DAC-87D1-9993541248EC}"/>
              </c:ext>
            </c:extLst>
          </c:dPt>
          <c:dPt>
            <c:idx val="8"/>
            <c:bubble3D val="0"/>
            <c:extLst>
              <c:ext xmlns:c16="http://schemas.microsoft.com/office/drawing/2014/chart" uri="{C3380CC4-5D6E-409C-BE32-E72D297353CC}">
                <c16:uniqueId val="{00000005-33F5-4DAC-87D1-9993541248EC}"/>
              </c:ext>
            </c:extLst>
          </c:dPt>
          <c:dPt>
            <c:idx val="16"/>
            <c:bubble3D val="0"/>
            <c:extLst>
              <c:ext xmlns:c16="http://schemas.microsoft.com/office/drawing/2014/chart" uri="{C3380CC4-5D6E-409C-BE32-E72D297353CC}">
                <c16:uniqueId val="{00000006-33F5-4DAC-87D1-9993541248EC}"/>
              </c:ext>
            </c:extLst>
          </c:dPt>
          <c:dPt>
            <c:idx val="24"/>
            <c:bubble3D val="0"/>
            <c:extLst>
              <c:ext xmlns:c16="http://schemas.microsoft.com/office/drawing/2014/chart" uri="{C3380CC4-5D6E-409C-BE32-E72D297353CC}">
                <c16:uniqueId val="{00000007-33F5-4DAC-87D1-9993541248EC}"/>
              </c:ext>
            </c:extLst>
          </c:dPt>
          <c:dPt>
            <c:idx val="32"/>
            <c:bubble3D val="0"/>
            <c:extLst>
              <c:ext xmlns:c16="http://schemas.microsoft.com/office/drawing/2014/chart" uri="{C3380CC4-5D6E-409C-BE32-E72D297353CC}">
                <c16:uniqueId val="{00000008-33F5-4DAC-87D1-9993541248EC}"/>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3F5-4DAC-87D1-9993541248EC}"/>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3F5-4DAC-87D1-9993541248EC}"/>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3F5-4DAC-87D1-9993541248EC}"/>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3F5-4DAC-87D1-9993541248EC}"/>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3F5-4DAC-87D1-9993541248EC}"/>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F5-4DAC-87D1-9993541248EC}"/>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3F5-4DAC-87D1-9993541248EC}"/>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3F5-4DAC-87D1-9993541248EC}"/>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3F5-4DAC-87D1-9993541248E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58.8</c:v>
                </c:pt>
                <c:pt idx="16">
                  <c:v>52.8</c:v>
                </c:pt>
                <c:pt idx="24">
                  <c:v>52.5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3F5-4DAC-87D1-9993541248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3F5-4DAC-87D1-9993541248EC}"/>
              </c:ext>
            </c:extLst>
          </c:dPt>
          <c:dPt>
            <c:idx val="1"/>
            <c:bubble3D val="0"/>
            <c:extLst>
              <c:ext xmlns:c16="http://schemas.microsoft.com/office/drawing/2014/chart" uri="{C3380CC4-5D6E-409C-BE32-E72D297353CC}">
                <c16:uniqueId val="{0000000B-33F5-4DAC-87D1-9993541248EC}"/>
              </c:ext>
            </c:extLst>
          </c:dPt>
          <c:dPt>
            <c:idx val="2"/>
            <c:bubble3D val="0"/>
            <c:extLst>
              <c:ext xmlns:c16="http://schemas.microsoft.com/office/drawing/2014/chart" uri="{C3380CC4-5D6E-409C-BE32-E72D297353CC}">
                <c16:uniqueId val="{0000000C-33F5-4DAC-87D1-9993541248EC}"/>
              </c:ext>
            </c:extLst>
          </c:dPt>
          <c:dPt>
            <c:idx val="3"/>
            <c:bubble3D val="0"/>
            <c:extLst>
              <c:ext xmlns:c16="http://schemas.microsoft.com/office/drawing/2014/chart" uri="{C3380CC4-5D6E-409C-BE32-E72D297353CC}">
                <c16:uniqueId val="{0000000D-33F5-4DAC-87D1-9993541248EC}"/>
              </c:ext>
            </c:extLst>
          </c:dPt>
          <c:dPt>
            <c:idx val="4"/>
            <c:bubble3D val="0"/>
            <c:extLst>
              <c:ext xmlns:c16="http://schemas.microsoft.com/office/drawing/2014/chart" uri="{C3380CC4-5D6E-409C-BE32-E72D297353CC}">
                <c16:uniqueId val="{0000000E-33F5-4DAC-87D1-9993541248EC}"/>
              </c:ext>
            </c:extLst>
          </c:dPt>
          <c:dPt>
            <c:idx val="8"/>
            <c:bubble3D val="0"/>
            <c:extLst>
              <c:ext xmlns:c16="http://schemas.microsoft.com/office/drawing/2014/chart" uri="{C3380CC4-5D6E-409C-BE32-E72D297353CC}">
                <c16:uniqueId val="{0000000F-33F5-4DAC-87D1-9993541248EC}"/>
              </c:ext>
            </c:extLst>
          </c:dPt>
          <c:dPt>
            <c:idx val="16"/>
            <c:bubble3D val="0"/>
            <c:extLst>
              <c:ext xmlns:c16="http://schemas.microsoft.com/office/drawing/2014/chart" uri="{C3380CC4-5D6E-409C-BE32-E72D297353CC}">
                <c16:uniqueId val="{00000010-33F5-4DAC-87D1-9993541248EC}"/>
              </c:ext>
            </c:extLst>
          </c:dPt>
          <c:dPt>
            <c:idx val="24"/>
            <c:bubble3D val="0"/>
            <c:extLst>
              <c:ext xmlns:c16="http://schemas.microsoft.com/office/drawing/2014/chart" uri="{C3380CC4-5D6E-409C-BE32-E72D297353CC}">
                <c16:uniqueId val="{00000011-33F5-4DAC-87D1-9993541248EC}"/>
              </c:ext>
            </c:extLst>
          </c:dPt>
          <c:dPt>
            <c:idx val="32"/>
            <c:bubble3D val="0"/>
            <c:extLst>
              <c:ext xmlns:c16="http://schemas.microsoft.com/office/drawing/2014/chart" uri="{C3380CC4-5D6E-409C-BE32-E72D297353CC}">
                <c16:uniqueId val="{00000012-33F5-4DAC-87D1-9993541248EC}"/>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3F5-4DAC-87D1-9993541248EC}"/>
                </c:ext>
              </c:extLst>
            </c:dLbl>
            <c:dLbl>
              <c:idx val="1"/>
              <c:delete val="1"/>
              <c:extLst>
                <c:ext xmlns:c15="http://schemas.microsoft.com/office/drawing/2012/chart" uri="{CE6537A1-D6FC-4f65-9D91-7224C49458BB}"/>
                <c:ext xmlns:c16="http://schemas.microsoft.com/office/drawing/2014/chart" uri="{C3380CC4-5D6E-409C-BE32-E72D297353CC}">
                  <c16:uniqueId val="{0000000B-33F5-4DAC-87D1-9993541248EC}"/>
                </c:ext>
              </c:extLst>
            </c:dLbl>
            <c:dLbl>
              <c:idx val="2"/>
              <c:delete val="1"/>
              <c:extLst>
                <c:ext xmlns:c15="http://schemas.microsoft.com/office/drawing/2012/chart" uri="{CE6537A1-D6FC-4f65-9D91-7224C49458BB}"/>
                <c:ext xmlns:c16="http://schemas.microsoft.com/office/drawing/2014/chart" uri="{C3380CC4-5D6E-409C-BE32-E72D297353CC}">
                  <c16:uniqueId val="{0000000C-33F5-4DAC-87D1-9993541248EC}"/>
                </c:ext>
              </c:extLst>
            </c:dLbl>
            <c:dLbl>
              <c:idx val="3"/>
              <c:delete val="1"/>
              <c:extLst>
                <c:ext xmlns:c15="http://schemas.microsoft.com/office/drawing/2012/chart" uri="{CE6537A1-D6FC-4f65-9D91-7224C49458BB}"/>
                <c:ext xmlns:c16="http://schemas.microsoft.com/office/drawing/2014/chart" uri="{C3380CC4-5D6E-409C-BE32-E72D297353CC}">
                  <c16:uniqueId val="{0000000D-33F5-4DAC-87D1-9993541248EC}"/>
                </c:ext>
              </c:extLst>
            </c:dLbl>
            <c:dLbl>
              <c:idx val="4"/>
              <c:delete val="1"/>
              <c:extLst>
                <c:ext xmlns:c15="http://schemas.microsoft.com/office/drawing/2012/chart" uri="{CE6537A1-D6FC-4f65-9D91-7224C49458BB}"/>
                <c:ext xmlns:c16="http://schemas.microsoft.com/office/drawing/2014/chart" uri="{C3380CC4-5D6E-409C-BE32-E72D297353CC}">
                  <c16:uniqueId val="{0000000E-33F5-4DAC-87D1-9993541248EC}"/>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3F5-4DAC-87D1-9993541248EC}"/>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3F5-4DAC-87D1-9993541248EC}"/>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3F5-4DAC-87D1-9993541248EC}"/>
                </c:ext>
              </c:extLst>
            </c:dLbl>
            <c:dLbl>
              <c:idx val="32"/>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3F5-4DAC-87D1-9993541248E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61.5</c:v>
                </c:pt>
              </c:numCache>
            </c:numRef>
          </c:xVal>
          <c:yVal>
            <c:numRef>
              <c:f>公会計指標分析・財政指標組合せ分析表!$BP$55:$DC$55</c:f>
              <c:numCache>
                <c:formatCode>#,##0.0;"▲ "#,##0.0</c:formatCode>
                <c:ptCount val="40"/>
                <c:pt idx="0">
                  <c:v>23.4</c:v>
                </c:pt>
                <c:pt idx="8">
                  <c:v>7.6</c:v>
                </c:pt>
                <c:pt idx="16">
                  <c:v>3</c:v>
                </c:pt>
                <c:pt idx="24">
                  <c:v>0</c:v>
                </c:pt>
              </c:numCache>
            </c:numRef>
          </c:yVal>
          <c:smooth val="0"/>
          <c:extLst>
            <c:ext xmlns:c16="http://schemas.microsoft.com/office/drawing/2014/chart" uri="{C3380CC4-5D6E-409C-BE32-E72D297353CC}">
              <c16:uniqueId val="{00000013-33F5-4DAC-87D1-9993541248EC}"/>
            </c:ext>
          </c:extLst>
        </c:ser>
        <c:dLbls>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9466563158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59822329902E-2"/>
              <c:y val="0.2508809286163173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CEE-49CF-A35B-64D6B88D8B48}"/>
              </c:ext>
            </c:extLst>
          </c:dPt>
          <c:dPt>
            <c:idx val="1"/>
            <c:bubble3D val="0"/>
            <c:extLst>
              <c:ext xmlns:c16="http://schemas.microsoft.com/office/drawing/2014/chart" uri="{C3380CC4-5D6E-409C-BE32-E72D297353CC}">
                <c16:uniqueId val="{00000001-2CEE-49CF-A35B-64D6B88D8B48}"/>
              </c:ext>
            </c:extLst>
          </c:dPt>
          <c:dPt>
            <c:idx val="2"/>
            <c:bubble3D val="0"/>
            <c:extLst>
              <c:ext xmlns:c16="http://schemas.microsoft.com/office/drawing/2014/chart" uri="{C3380CC4-5D6E-409C-BE32-E72D297353CC}">
                <c16:uniqueId val="{00000002-2CEE-49CF-A35B-64D6B88D8B48}"/>
              </c:ext>
            </c:extLst>
          </c:dPt>
          <c:dPt>
            <c:idx val="3"/>
            <c:bubble3D val="0"/>
            <c:extLst>
              <c:ext xmlns:c16="http://schemas.microsoft.com/office/drawing/2014/chart" uri="{C3380CC4-5D6E-409C-BE32-E72D297353CC}">
                <c16:uniqueId val="{00000003-2CEE-49CF-A35B-64D6B88D8B48}"/>
              </c:ext>
            </c:extLst>
          </c:dPt>
          <c:dPt>
            <c:idx val="4"/>
            <c:bubble3D val="0"/>
            <c:extLst>
              <c:ext xmlns:c16="http://schemas.microsoft.com/office/drawing/2014/chart" uri="{C3380CC4-5D6E-409C-BE32-E72D297353CC}">
                <c16:uniqueId val="{00000004-2CEE-49CF-A35B-64D6B88D8B48}"/>
              </c:ext>
            </c:extLst>
          </c:dPt>
          <c:dPt>
            <c:idx val="8"/>
            <c:bubble3D val="0"/>
            <c:extLst>
              <c:ext xmlns:c16="http://schemas.microsoft.com/office/drawing/2014/chart" uri="{C3380CC4-5D6E-409C-BE32-E72D297353CC}">
                <c16:uniqueId val="{00000005-2CEE-49CF-A35B-64D6B88D8B48}"/>
              </c:ext>
            </c:extLst>
          </c:dPt>
          <c:dPt>
            <c:idx val="16"/>
            <c:bubble3D val="0"/>
            <c:extLst>
              <c:ext xmlns:c16="http://schemas.microsoft.com/office/drawing/2014/chart" uri="{C3380CC4-5D6E-409C-BE32-E72D297353CC}">
                <c16:uniqueId val="{00000006-2CEE-49CF-A35B-64D6B88D8B48}"/>
              </c:ext>
            </c:extLst>
          </c:dPt>
          <c:dPt>
            <c:idx val="24"/>
            <c:bubble3D val="0"/>
            <c:extLst>
              <c:ext xmlns:c16="http://schemas.microsoft.com/office/drawing/2014/chart" uri="{C3380CC4-5D6E-409C-BE32-E72D297353CC}">
                <c16:uniqueId val="{00000007-2CEE-49CF-A35B-64D6B88D8B48}"/>
              </c:ext>
            </c:extLst>
          </c:dPt>
          <c:dPt>
            <c:idx val="32"/>
            <c:bubble3D val="0"/>
            <c:extLst>
              <c:ext xmlns:c16="http://schemas.microsoft.com/office/drawing/2014/chart" uri="{C3380CC4-5D6E-409C-BE32-E72D297353CC}">
                <c16:uniqueId val="{00000008-2CEE-49CF-A35B-64D6B88D8B48}"/>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CEE-49CF-A35B-64D6B88D8B48}"/>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EE-49CF-A35B-64D6B88D8B48}"/>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EE-49CF-A35B-64D6B88D8B48}"/>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EE-49CF-A35B-64D6B88D8B48}"/>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EE-49CF-A35B-64D6B88D8B48}"/>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EE-49CF-A35B-64D6B88D8B48}"/>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CEE-49CF-A35B-64D6B88D8B48}"/>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CEE-49CF-A35B-64D6B88D8B48}"/>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CEE-49CF-A35B-64D6B88D8B4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8.8000000000000007</c:v>
                </c:pt>
                <c:pt idx="16">
                  <c:v>8.6999999999999993</c:v>
                </c:pt>
                <c:pt idx="24">
                  <c:v>8.6</c:v>
                </c:pt>
                <c:pt idx="32">
                  <c:v>7.6</c:v>
                </c:pt>
              </c:numCache>
            </c:numRef>
          </c:xVal>
          <c:yVal>
            <c:numRef>
              <c:f>公会計指標分析・財政指標組合せ分析表!$BP$73:$DC$73</c:f>
              <c:numCache>
                <c:formatCode>#,##0.0;"▲ "#,##0.0</c:formatCode>
                <c:ptCount val="40"/>
                <c:pt idx="32">
                  <c:v>8.8000000000000007</c:v>
                </c:pt>
              </c:numCache>
            </c:numRef>
          </c:yVal>
          <c:smooth val="0"/>
          <c:extLst>
            <c:ext xmlns:c16="http://schemas.microsoft.com/office/drawing/2014/chart" uri="{C3380CC4-5D6E-409C-BE32-E72D297353CC}">
              <c16:uniqueId val="{00000009-2CEE-49CF-A35B-64D6B88D8B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CEE-49CF-A35B-64D6B88D8B48}"/>
              </c:ext>
            </c:extLst>
          </c:dPt>
          <c:dPt>
            <c:idx val="1"/>
            <c:bubble3D val="0"/>
            <c:extLst>
              <c:ext xmlns:c16="http://schemas.microsoft.com/office/drawing/2014/chart" uri="{C3380CC4-5D6E-409C-BE32-E72D297353CC}">
                <c16:uniqueId val="{0000000B-2CEE-49CF-A35B-64D6B88D8B48}"/>
              </c:ext>
            </c:extLst>
          </c:dPt>
          <c:dPt>
            <c:idx val="2"/>
            <c:bubble3D val="0"/>
            <c:extLst>
              <c:ext xmlns:c16="http://schemas.microsoft.com/office/drawing/2014/chart" uri="{C3380CC4-5D6E-409C-BE32-E72D297353CC}">
                <c16:uniqueId val="{0000000C-2CEE-49CF-A35B-64D6B88D8B48}"/>
              </c:ext>
            </c:extLst>
          </c:dPt>
          <c:dPt>
            <c:idx val="3"/>
            <c:bubble3D val="0"/>
            <c:extLst>
              <c:ext xmlns:c16="http://schemas.microsoft.com/office/drawing/2014/chart" uri="{C3380CC4-5D6E-409C-BE32-E72D297353CC}">
                <c16:uniqueId val="{0000000D-2CEE-49CF-A35B-64D6B88D8B48}"/>
              </c:ext>
            </c:extLst>
          </c:dPt>
          <c:dPt>
            <c:idx val="4"/>
            <c:bubble3D val="0"/>
            <c:extLst>
              <c:ext xmlns:c16="http://schemas.microsoft.com/office/drawing/2014/chart" uri="{C3380CC4-5D6E-409C-BE32-E72D297353CC}">
                <c16:uniqueId val="{0000000E-2CEE-49CF-A35B-64D6B88D8B48}"/>
              </c:ext>
            </c:extLst>
          </c:dPt>
          <c:dPt>
            <c:idx val="8"/>
            <c:bubble3D val="0"/>
            <c:extLst>
              <c:ext xmlns:c16="http://schemas.microsoft.com/office/drawing/2014/chart" uri="{C3380CC4-5D6E-409C-BE32-E72D297353CC}">
                <c16:uniqueId val="{0000000F-2CEE-49CF-A35B-64D6B88D8B48}"/>
              </c:ext>
            </c:extLst>
          </c:dPt>
          <c:dPt>
            <c:idx val="16"/>
            <c:bubble3D val="0"/>
            <c:extLst>
              <c:ext xmlns:c16="http://schemas.microsoft.com/office/drawing/2014/chart" uri="{C3380CC4-5D6E-409C-BE32-E72D297353CC}">
                <c16:uniqueId val="{00000010-2CEE-49CF-A35B-64D6B88D8B48}"/>
              </c:ext>
            </c:extLst>
          </c:dPt>
          <c:dPt>
            <c:idx val="24"/>
            <c:bubble3D val="0"/>
            <c:extLst>
              <c:ext xmlns:c16="http://schemas.microsoft.com/office/drawing/2014/chart" uri="{C3380CC4-5D6E-409C-BE32-E72D297353CC}">
                <c16:uniqueId val="{00000011-2CEE-49CF-A35B-64D6B88D8B48}"/>
              </c:ext>
            </c:extLst>
          </c:dPt>
          <c:dPt>
            <c:idx val="32"/>
            <c:bubble3D val="0"/>
            <c:extLst>
              <c:ext xmlns:c16="http://schemas.microsoft.com/office/drawing/2014/chart" uri="{C3380CC4-5D6E-409C-BE32-E72D297353CC}">
                <c16:uniqueId val="{00000012-2CEE-49CF-A35B-64D6B88D8B48}"/>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CEE-49CF-A35B-64D6B88D8B48}"/>
                </c:ext>
              </c:extLst>
            </c:dLbl>
            <c:dLbl>
              <c:idx val="1"/>
              <c:delete val="1"/>
              <c:extLst>
                <c:ext xmlns:c15="http://schemas.microsoft.com/office/drawing/2012/chart" uri="{CE6537A1-D6FC-4f65-9D91-7224C49458BB}"/>
                <c:ext xmlns:c16="http://schemas.microsoft.com/office/drawing/2014/chart" uri="{C3380CC4-5D6E-409C-BE32-E72D297353CC}">
                  <c16:uniqueId val="{0000000B-2CEE-49CF-A35B-64D6B88D8B48}"/>
                </c:ext>
              </c:extLst>
            </c:dLbl>
            <c:dLbl>
              <c:idx val="2"/>
              <c:delete val="1"/>
              <c:extLst>
                <c:ext xmlns:c15="http://schemas.microsoft.com/office/drawing/2012/chart" uri="{CE6537A1-D6FC-4f65-9D91-7224C49458BB}"/>
                <c:ext xmlns:c16="http://schemas.microsoft.com/office/drawing/2014/chart" uri="{C3380CC4-5D6E-409C-BE32-E72D297353CC}">
                  <c16:uniqueId val="{0000000C-2CEE-49CF-A35B-64D6B88D8B48}"/>
                </c:ext>
              </c:extLst>
            </c:dLbl>
            <c:dLbl>
              <c:idx val="3"/>
              <c:delete val="1"/>
              <c:extLst>
                <c:ext xmlns:c15="http://schemas.microsoft.com/office/drawing/2012/chart" uri="{CE6537A1-D6FC-4f65-9D91-7224C49458BB}"/>
                <c:ext xmlns:c16="http://schemas.microsoft.com/office/drawing/2014/chart" uri="{C3380CC4-5D6E-409C-BE32-E72D297353CC}">
                  <c16:uniqueId val="{0000000D-2CEE-49CF-A35B-64D6B88D8B48}"/>
                </c:ext>
              </c:extLst>
            </c:dLbl>
            <c:dLbl>
              <c:idx val="4"/>
              <c:delete val="1"/>
              <c:extLst>
                <c:ext xmlns:c15="http://schemas.microsoft.com/office/drawing/2012/chart" uri="{CE6537A1-D6FC-4f65-9D91-7224C49458BB}"/>
                <c:ext xmlns:c16="http://schemas.microsoft.com/office/drawing/2014/chart" uri="{C3380CC4-5D6E-409C-BE32-E72D297353CC}">
                  <c16:uniqueId val="{0000000E-2CEE-49CF-A35B-64D6B88D8B48}"/>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CEE-49CF-A35B-64D6B88D8B48}"/>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CEE-49CF-A35B-64D6B88D8B48}"/>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CEE-49CF-A35B-64D6B88D8B48}"/>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CEE-49CF-A35B-64D6B88D8B4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c:v>
                </c:pt>
                <c:pt idx="32">
                  <c:v>6.6</c:v>
                </c:pt>
              </c:numCache>
            </c:numRef>
          </c:xVal>
          <c:yVal>
            <c:numRef>
              <c:f>公会計指標分析・財政指標組合せ分析表!$BP$77:$DC$77</c:f>
              <c:numCache>
                <c:formatCode>#,##0.0;"▲ "#,##0.0</c:formatCode>
                <c:ptCount val="40"/>
                <c:pt idx="0">
                  <c:v>23.4</c:v>
                </c:pt>
                <c:pt idx="8">
                  <c:v>7.6</c:v>
                </c:pt>
                <c:pt idx="16">
                  <c:v>3</c:v>
                </c:pt>
                <c:pt idx="24">
                  <c:v>0</c:v>
                </c:pt>
                <c:pt idx="32">
                  <c:v>0</c:v>
                </c:pt>
              </c:numCache>
            </c:numRef>
          </c:yVal>
          <c:smooth val="0"/>
          <c:extLst>
            <c:ext xmlns:c16="http://schemas.microsoft.com/office/drawing/2014/chart" uri="{C3380CC4-5D6E-409C-BE32-E72D297353CC}">
              <c16:uniqueId val="{00000013-2CEE-49CF-A35B-64D6B88D8B48}"/>
            </c:ext>
          </c:extLst>
        </c:ser>
        <c:dLbls>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9878433458"/>
              <c:y val="0.899568982448622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50154540472E-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191770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225" cy="5918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533900"/>
          <a:ext cx="9166225" cy="591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191770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191770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近年横ばい状態が続いており、高知県平均を上回っているものの村内に中心となる産業が少ないこと等により、全国平均には遠く及ばず、厳しい財政状況である。</a:t>
          </a:r>
          <a:endParaRPr lang="ja-JP" altLang="ja-JP" sz="1400">
            <a:effectLst/>
          </a:endParaRPr>
        </a:p>
        <a:p>
          <a:r>
            <a:rPr kumimoji="1" lang="ja-JP" altLang="ja-JP" sz="1100">
              <a:solidFill>
                <a:schemeClr val="dk1"/>
              </a:solidFill>
              <a:effectLst/>
              <a:latin typeface="+mn-lt"/>
              <a:ea typeface="+mn-ea"/>
              <a:cs typeface="+mn-cs"/>
            </a:rPr>
            <a:t>　今後とも税収やふるさと納税等の自主財源の確保に努め、行財政の効率化を図るとともに、財政基盤の強化に引き続き取組んでいく必要がある。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45</xdr:row>
      <xdr:rowOff>63500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44060" y="6089015"/>
          <a:ext cx="0" cy="1689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34925</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61518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63500</xdr:rowOff>
    </xdr:from>
    <xdr:to>
      <xdr:col>24</xdr:col>
      <xdr:colOff>12700</xdr:colOff>
      <xdr:row>45</xdr:row>
      <xdr:rowOff>63500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55160" y="7778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61518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55160" y="6089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140970</xdr:rowOff>
    </xdr:from>
    <xdr:to>
      <xdr:col>23</xdr:col>
      <xdr:colOff>133350</xdr:colOff>
      <xdr:row>43</xdr:row>
      <xdr:rowOff>152400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76980" y="751332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132080</xdr:rowOff>
    </xdr:from>
    <xdr:ext cx="762000" cy="2584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615180" y="75044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159385</xdr:rowOff>
    </xdr:from>
    <xdr:to>
      <xdr:col>23</xdr:col>
      <xdr:colOff>184150</xdr:colOff>
      <xdr:row>44</xdr:row>
      <xdr:rowOff>89535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9326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140970</xdr:rowOff>
    </xdr:from>
    <xdr:to>
      <xdr:col>19</xdr:col>
      <xdr:colOff>133350</xdr:colOff>
      <xdr:row>43</xdr:row>
      <xdr:rowOff>140970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59100" y="75133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147955</xdr:rowOff>
    </xdr:from>
    <xdr:to>
      <xdr:col>19</xdr:col>
      <xdr:colOff>184150</xdr:colOff>
      <xdr:row>44</xdr:row>
      <xdr:rowOff>78105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2618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63500</xdr:rowOff>
    </xdr:from>
    <xdr:ext cx="736600" cy="2584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31540" y="7607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140970</xdr:rowOff>
    </xdr:from>
    <xdr:to>
      <xdr:col>15</xdr:col>
      <xdr:colOff>82550</xdr:colOff>
      <xdr:row>43</xdr:row>
      <xdr:rowOff>140970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41220" y="75133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123825</xdr:rowOff>
    </xdr:from>
    <xdr:to>
      <xdr:col>15</xdr:col>
      <xdr:colOff>133350</xdr:colOff>
      <xdr:row>43</xdr:row>
      <xdr:rowOff>53975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9083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64135</xdr:rowOff>
    </xdr:from>
    <xdr:ext cx="762000" cy="2584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613660" y="709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140970</xdr:rowOff>
    </xdr:from>
    <xdr:to>
      <xdr:col>11</xdr:col>
      <xdr:colOff>31750</xdr:colOff>
      <xdr:row>43</xdr:row>
      <xdr:rowOff>140970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41120" y="75133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108200" y="73475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84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9578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170180</xdr:rowOff>
    </xdr:from>
    <xdr:to>
      <xdr:col>7</xdr:col>
      <xdr:colOff>31750</xdr:colOff>
      <xdr:row>43</xdr:row>
      <xdr:rowOff>100330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90320" y="73710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110490</xdr:rowOff>
    </xdr:from>
    <xdr:ext cx="762000"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790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101600</xdr:rowOff>
    </xdr:from>
    <xdr:to>
      <xdr:col>23</xdr:col>
      <xdr:colOff>184150</xdr:colOff>
      <xdr:row>44</xdr:row>
      <xdr:rowOff>31750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9326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118745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61518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90170</xdr:rowOff>
    </xdr:from>
    <xdr:to>
      <xdr:col>19</xdr:col>
      <xdr:colOff>184150</xdr:colOff>
      <xdr:row>44</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2618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30480</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31540" y="7231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90170</xdr:rowOff>
    </xdr:from>
    <xdr:to>
      <xdr:col>15</xdr:col>
      <xdr:colOff>133350</xdr:colOff>
      <xdr:row>44</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9083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5080</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61366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90170</xdr:rowOff>
    </xdr:from>
    <xdr:to>
      <xdr:col>11</xdr:col>
      <xdr:colOff>82550</xdr:colOff>
      <xdr:row>44</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108200" y="7462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5080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9578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90170</xdr:rowOff>
    </xdr:from>
    <xdr:to>
      <xdr:col>7</xdr:col>
      <xdr:colOff>31750</xdr:colOff>
      <xdr:row>44</xdr:row>
      <xdr:rowOff>20320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90320" y="7462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5080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79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86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1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191770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191770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経常収支比率においては、分母となる経常一般財源総額では普通交付税等を主要因とし対前年度比</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百万円増、分子においても</a:t>
          </a:r>
          <a:r>
            <a:rPr kumimoji="1" lang="ja-JP" altLang="en-US" sz="1100">
              <a:solidFill>
                <a:schemeClr val="dk1"/>
              </a:solidFill>
              <a:effectLst/>
              <a:latin typeface="+mn-lt"/>
              <a:ea typeface="+mn-ea"/>
              <a:cs typeface="+mn-cs"/>
            </a:rPr>
            <a:t>行革による経常経費の削減や、繰上償還による単年公債費の減等があり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となった結果、</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改善となっている。</a:t>
          </a:r>
          <a:endParaRPr lang="ja-JP" altLang="ja-JP" sz="1400">
            <a:effectLst/>
          </a:endParaRPr>
        </a:p>
        <a:p>
          <a:r>
            <a:rPr kumimoji="1" lang="ja-JP" altLang="ja-JP" sz="1100">
              <a:solidFill>
                <a:schemeClr val="dk1"/>
              </a:solidFill>
              <a:effectLst/>
              <a:latin typeface="+mn-lt"/>
              <a:ea typeface="+mn-ea"/>
              <a:cs typeface="+mn-cs"/>
            </a:rPr>
            <a:t>今後においても大型事業における公債費負担の増等を勘案した場合、これまで以上に歳入経常一般財源の確保及び、歳出経常経費充当一般財源の抑制に努めなければならない。</a:t>
          </a:r>
          <a:endParaRPr lang="ja-JP" altLang="ja-JP" sz="1400">
            <a:effectLst/>
          </a:endParaRPr>
        </a:p>
      </xdr:txBody>
    </xdr:sp>
    <xdr:clientData/>
  </xdr:twoCellAnchor>
  <xdr:oneCellAnchor>
    <xdr:from>
      <xdr:col>3</xdr:col>
      <xdr:colOff>95250</xdr:colOff>
      <xdr:row>54</xdr:row>
      <xdr:rowOff>139700</xdr:rowOff>
    </xdr:from>
    <xdr:ext cx="297815"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8660" y="1169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70485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8660" y="1139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8660" y="11096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153035</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8660" y="10493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64135</xdr:rowOff>
    </xdr:from>
    <xdr:ext cx="762000" cy="2584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08660" y="1019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08660" y="98901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146685</xdr:rowOff>
    </xdr:from>
    <xdr:ext cx="762000" cy="2584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544060" y="1009523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84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4615180" y="11527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66040</xdr:rowOff>
    </xdr:from>
    <xdr:ext cx="762000" cy="2584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4615180" y="983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455160" y="1009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135255</xdr:rowOff>
    </xdr:from>
    <xdr:to>
      <xdr:col>23</xdr:col>
      <xdr:colOff>133350</xdr:colOff>
      <xdr:row>65</xdr:row>
      <xdr:rowOff>124460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776980" y="10936605"/>
          <a:ext cx="76708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36195</xdr:rowOff>
    </xdr:from>
    <xdr:ext cx="762000" cy="259080"/>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4615180" y="11008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64135</xdr:rowOff>
    </xdr:from>
    <xdr:to>
      <xdr:col>23</xdr:col>
      <xdr:colOff>184150</xdr:colOff>
      <xdr:row>64</xdr:row>
      <xdr:rowOff>166370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493260" y="1103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124460</xdr:rowOff>
    </xdr:from>
    <xdr:to>
      <xdr:col>19</xdr:col>
      <xdr:colOff>133350</xdr:colOff>
      <xdr:row>66</xdr:row>
      <xdr:rowOff>27940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959100" y="11268710"/>
          <a:ext cx="8178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72618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170180</xdr:rowOff>
    </xdr:from>
    <xdr:ext cx="7366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431540" y="1097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27940</xdr:rowOff>
    </xdr:from>
    <xdr:to>
      <xdr:col>15</xdr:col>
      <xdr:colOff>82550</xdr:colOff>
      <xdr:row>66</xdr:row>
      <xdr:rowOff>130810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141220" y="11343640"/>
          <a:ext cx="8178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67945</xdr:rowOff>
    </xdr:from>
    <xdr:to>
      <xdr:col>15</xdr:col>
      <xdr:colOff>133350</xdr:colOff>
      <xdr:row>66</xdr:row>
      <xdr:rowOff>169545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908300" y="1138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154940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613660" y="1147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67310</xdr:rowOff>
    </xdr:from>
    <xdr:to>
      <xdr:col>11</xdr:col>
      <xdr:colOff>31750</xdr:colOff>
      <xdr:row>66</xdr:row>
      <xdr:rowOff>130810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341120" y="11383010"/>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55880</xdr:rowOff>
    </xdr:from>
    <xdr:to>
      <xdr:col>11</xdr:col>
      <xdr:colOff>82550</xdr:colOff>
      <xdr:row>66</xdr:row>
      <xdr:rowOff>157480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108200" y="113715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167640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795780" y="11140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66</xdr:row>
      <xdr:rowOff>34925</xdr:rowOff>
    </xdr:from>
    <xdr:to>
      <xdr:col>7</xdr:col>
      <xdr:colOff>31750</xdr:colOff>
      <xdr:row>66</xdr:row>
      <xdr:rowOff>136525</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290320" y="113506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121285</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977900" y="1143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1365" cy="2584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1365"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84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1365"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1365" cy="2584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84455</xdr:rowOff>
    </xdr:from>
    <xdr:to>
      <xdr:col>23</xdr:col>
      <xdr:colOff>184150</xdr:colOff>
      <xdr:row>64</xdr:row>
      <xdr:rowOff>14605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49326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100965</xdr:rowOff>
    </xdr:from>
    <xdr:ext cx="762000" cy="2584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4615180" y="1073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73660</xdr:rowOff>
    </xdr:from>
    <xdr:to>
      <xdr:col>19</xdr:col>
      <xdr:colOff>184150</xdr:colOff>
      <xdr:row>66</xdr:row>
      <xdr:rowOff>3810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726180" y="112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160020</xdr:rowOff>
    </xdr:from>
    <xdr:ext cx="7366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431540" y="1130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148590</xdr:rowOff>
    </xdr:from>
    <xdr:to>
      <xdr:col>15</xdr:col>
      <xdr:colOff>133350</xdr:colOff>
      <xdr:row>66</xdr:row>
      <xdr:rowOff>78740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908300" y="112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89535</xdr:rowOff>
    </xdr:from>
    <xdr:ext cx="762000" cy="2584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613660" y="11062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108200" y="113957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166370</xdr:rowOff>
    </xdr:from>
    <xdr:ext cx="762000" cy="2584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79578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16510</xdr:rowOff>
    </xdr:from>
    <xdr:to>
      <xdr:col>7</xdr:col>
      <xdr:colOff>31750</xdr:colOff>
      <xdr:row>66</xdr:row>
      <xdr:rowOff>118110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290320" y="113322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128270</xdr:rowOff>
    </xdr:from>
    <xdr:ext cx="762000" cy="259080"/>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9779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[282,887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191770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にて</a:t>
          </a:r>
          <a:r>
            <a:rPr kumimoji="1" lang="ja-JP" altLang="ja-JP" sz="1100">
              <a:solidFill>
                <a:schemeClr val="dk1"/>
              </a:solidFill>
              <a:effectLst/>
              <a:latin typeface="+mn-lt"/>
              <a:ea typeface="+mn-ea"/>
              <a:cs typeface="+mn-cs"/>
            </a:rPr>
            <a:t>、ふるさと納税事業等が増となり、対前年度比</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以上の結果、人件費・物件費では、対前年度比</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百万円の増となった。特殊要因による増の反面があり、経常経費としては、昨年度より減少傾向にある。今後経費削減に努めていきたい。</a:t>
          </a:r>
          <a:endParaRPr lang="ja-JP" altLang="ja-JP" sz="1400">
            <a:effectLst/>
          </a:endParaRPr>
        </a:p>
      </xdr:txBody>
    </xdr:sp>
    <xdr:clientData/>
  </xdr:twoCellAnchor>
  <xdr:oneCellAnchor>
    <xdr:from>
      <xdr:col>3</xdr:col>
      <xdr:colOff>95250</xdr:colOff>
      <xdr:row>77</xdr:row>
      <xdr:rowOff>6350</xdr:rowOff>
    </xdr:from>
    <xdr:ext cx="349250" cy="22479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8660" y="1532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8660" y="1484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8660" y="1436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8660" y="1388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109855</xdr:rowOff>
    </xdr:from>
    <xdr:to>
      <xdr:col>23</xdr:col>
      <xdr:colOff>133350</xdr:colOff>
      <xdr:row>88</xdr:row>
      <xdr:rowOff>135255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44060" y="1399730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107315</xdr:rowOff>
    </xdr:from>
    <xdr:ext cx="762000" cy="259080"/>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61518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135255</xdr:rowOff>
    </xdr:from>
    <xdr:to>
      <xdr:col>24</xdr:col>
      <xdr:colOff>12700</xdr:colOff>
      <xdr:row>88</xdr:row>
      <xdr:rowOff>135255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55160" y="152228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24765</xdr:rowOff>
    </xdr:from>
    <xdr:ext cx="762000" cy="25908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61518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109855</xdr:rowOff>
    </xdr:from>
    <xdr:to>
      <xdr:col>24</xdr:col>
      <xdr:colOff>12700</xdr:colOff>
      <xdr:row>81</xdr:row>
      <xdr:rowOff>109855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55160" y="13997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115570</xdr:rowOff>
    </xdr:from>
    <xdr:to>
      <xdr:col>23</xdr:col>
      <xdr:colOff>133350</xdr:colOff>
      <xdr:row>81</xdr:row>
      <xdr:rowOff>130175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76980" y="14003020"/>
          <a:ext cx="7670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158750</xdr:rowOff>
    </xdr:from>
    <xdr:ext cx="762000" cy="25908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615180" y="1404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15240</xdr:rowOff>
    </xdr:from>
    <xdr:to>
      <xdr:col>23</xdr:col>
      <xdr:colOff>184150</xdr:colOff>
      <xdr:row>82</xdr:row>
      <xdr:rowOff>116840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9326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100330</xdr:rowOff>
    </xdr:from>
    <xdr:to>
      <xdr:col>19</xdr:col>
      <xdr:colOff>133350</xdr:colOff>
      <xdr:row>81</xdr:row>
      <xdr:rowOff>115570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59100" y="1398778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20320</xdr:rowOff>
    </xdr:from>
    <xdr:to>
      <xdr:col>19</xdr:col>
      <xdr:colOff>184150</xdr:colOff>
      <xdr:row>82</xdr:row>
      <xdr:rowOff>121920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2618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106680</xdr:rowOff>
    </xdr:from>
    <xdr:ext cx="7366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31540" y="1416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100330</xdr:rowOff>
    </xdr:from>
    <xdr:to>
      <xdr:col>15</xdr:col>
      <xdr:colOff>82550</xdr:colOff>
      <xdr:row>81</xdr:row>
      <xdr:rowOff>107315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141220" y="13987780"/>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62230</xdr:rowOff>
    </xdr:from>
    <xdr:to>
      <xdr:col>15</xdr:col>
      <xdr:colOff>133350</xdr:colOff>
      <xdr:row>81</xdr:row>
      <xdr:rowOff>163830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908300"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148590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61366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107315</xdr:rowOff>
    </xdr:from>
    <xdr:to>
      <xdr:col>11</xdr:col>
      <xdr:colOff>31750</xdr:colOff>
      <xdr:row>81</xdr:row>
      <xdr:rowOff>122555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341120" y="1399476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58420</xdr:rowOff>
    </xdr:from>
    <xdr:to>
      <xdr:col>11</xdr:col>
      <xdr:colOff>82550</xdr:colOff>
      <xdr:row>81</xdr:row>
      <xdr:rowOff>160020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108200" y="139458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144780</xdr:rowOff>
    </xdr:from>
    <xdr:ext cx="762000"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95780" y="1403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58420</xdr:rowOff>
    </xdr:from>
    <xdr:to>
      <xdr:col>7</xdr:col>
      <xdr:colOff>31750</xdr:colOff>
      <xdr:row>81</xdr:row>
      <xdr:rowOff>160020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90320" y="139458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170180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7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79375</xdr:rowOff>
    </xdr:from>
    <xdr:to>
      <xdr:col>23</xdr:col>
      <xdr:colOff>184150</xdr:colOff>
      <xdr:row>82</xdr:row>
      <xdr:rowOff>9525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9326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635</xdr:rowOff>
    </xdr:from>
    <xdr:ext cx="762000" cy="25908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61518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64770</xdr:rowOff>
    </xdr:from>
    <xdr:to>
      <xdr:col>19</xdr:col>
      <xdr:colOff>184150</xdr:colOff>
      <xdr:row>81</xdr:row>
      <xdr:rowOff>166370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2618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5080</xdr:rowOff>
    </xdr:from>
    <xdr:ext cx="7366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31540" y="1372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252,108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49530</xdr:rowOff>
    </xdr:from>
    <xdr:to>
      <xdr:col>15</xdr:col>
      <xdr:colOff>133350</xdr:colOff>
      <xdr:row>81</xdr:row>
      <xdr:rowOff>151130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9083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161290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613660" y="1370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221,583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56515</xdr:rowOff>
    </xdr:from>
    <xdr:to>
      <xdr:col>11</xdr:col>
      <xdr:colOff>82550</xdr:colOff>
      <xdr:row>81</xdr:row>
      <xdr:rowOff>158115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108200" y="139439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168275</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9578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235,959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71755</xdr:rowOff>
    </xdr:from>
    <xdr:to>
      <xdr:col>7</xdr:col>
      <xdr:colOff>31750</xdr:colOff>
      <xdr:row>82</xdr:row>
      <xdr:rowOff>1905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90320" y="139592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158115</xdr:rowOff>
    </xdr:from>
    <xdr:ext cx="762000" cy="2584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7900" y="1404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267,277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ポイント上回っているものの、全国町村平均よりは下回っている。今後においても、国家公務員の給与制度を基本として運用し、適正な給与水準の維持に努める。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05154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577820" y="1397762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140970</xdr:rowOff>
    </xdr:from>
    <xdr:ext cx="761365"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666720" y="15228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168910</xdr:rowOff>
    </xdr:from>
    <xdr:to>
      <xdr:col>81</xdr:col>
      <xdr:colOff>133350</xdr:colOff>
      <xdr:row>88</xdr:row>
      <xdr:rowOff>168910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506700" y="152565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5080</xdr:rowOff>
    </xdr:from>
    <xdr:ext cx="761365"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666720" y="1372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506700" y="139776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810740" y="149669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103505</xdr:rowOff>
    </xdr:from>
    <xdr:ext cx="761365"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666720" y="146767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86</xdr:row>
      <xdr:rowOff>86995</xdr:rowOff>
    </xdr:from>
    <xdr:to>
      <xdr:col>81</xdr:col>
      <xdr:colOff>95250</xdr:colOff>
      <xdr:row>87</xdr:row>
      <xdr:rowOff>17780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533370" y="1483169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87</xdr:row>
      <xdr:rowOff>38735</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999210" y="14954885"/>
          <a:ext cx="81153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86</xdr:row>
      <xdr:rowOff>69215</xdr:rowOff>
    </xdr:from>
    <xdr:to>
      <xdr:col>77</xdr:col>
      <xdr:colOff>95250</xdr:colOff>
      <xdr:row>86</xdr:row>
      <xdr:rowOff>170815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766290" y="148139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9525</xdr:rowOff>
    </xdr:from>
    <xdr:ext cx="735965"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465300" y="14582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38735</xdr:rowOff>
    </xdr:from>
    <xdr:to>
      <xdr:col>72</xdr:col>
      <xdr:colOff>191770</xdr:colOff>
      <xdr:row>87</xdr:row>
      <xdr:rowOff>56515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192760" y="1495488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123190</xdr:rowOff>
    </xdr:from>
    <xdr:to>
      <xdr:col>73</xdr:col>
      <xdr:colOff>44450</xdr:colOff>
      <xdr:row>87</xdr:row>
      <xdr:rowOff>53340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959840" y="148678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63500</xdr:rowOff>
    </xdr:from>
    <xdr:ext cx="761365"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647420" y="14636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56515</xdr:rowOff>
    </xdr:from>
    <xdr:to>
      <xdr:col>68</xdr:col>
      <xdr:colOff>152400</xdr:colOff>
      <xdr:row>87</xdr:row>
      <xdr:rowOff>86995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374880" y="14972665"/>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105410</xdr:rowOff>
    </xdr:from>
    <xdr:to>
      <xdr:col>68</xdr:col>
      <xdr:colOff>191770</xdr:colOff>
      <xdr:row>87</xdr:row>
      <xdr:rowOff>35560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141960" y="14850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45720</xdr:rowOff>
    </xdr:from>
    <xdr:ext cx="761365"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847320" y="14618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105410</xdr:rowOff>
    </xdr:from>
    <xdr:to>
      <xdr:col>64</xdr:col>
      <xdr:colOff>152400</xdr:colOff>
      <xdr:row>87</xdr:row>
      <xdr:rowOff>35560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324080" y="1485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45720</xdr:rowOff>
    </xdr:from>
    <xdr:ext cx="761365"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29440" y="14618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53337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143510</xdr:rowOff>
    </xdr:from>
    <xdr:ext cx="761365" cy="2584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666720" y="14888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76629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86360</xdr:rowOff>
    </xdr:from>
    <xdr:ext cx="735965"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465300" y="15002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159385</xdr:rowOff>
    </xdr:from>
    <xdr:to>
      <xdr:col>73</xdr:col>
      <xdr:colOff>44450</xdr:colOff>
      <xdr:row>87</xdr:row>
      <xdr:rowOff>89535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959840" y="149040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74930</xdr:rowOff>
    </xdr:from>
    <xdr:ext cx="761365"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647420" y="14991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6350</xdr:rowOff>
    </xdr:from>
    <xdr:to>
      <xdr:col>68</xdr:col>
      <xdr:colOff>191770</xdr:colOff>
      <xdr:row>87</xdr:row>
      <xdr:rowOff>107315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141960" y="1492250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92710</xdr:rowOff>
    </xdr:from>
    <xdr:ext cx="761365"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847320" y="150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32408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122555</xdr:rowOff>
    </xdr:from>
    <xdr:ext cx="761365"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9440" y="15038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05154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05154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83820</xdr:rowOff>
    </xdr:from>
    <xdr:to>
      <xdr:col>81</xdr:col>
      <xdr:colOff>44450</xdr:colOff>
      <xdr:row>67</xdr:row>
      <xdr:rowOff>635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577820" y="1002792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144145</xdr:rowOff>
    </xdr:from>
    <xdr:ext cx="761365" cy="2584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5666720" y="11459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xdr:rowOff>
    </xdr:from>
    <xdr:to>
      <xdr:col>81</xdr:col>
      <xdr:colOff>133350</xdr:colOff>
      <xdr:row>67</xdr:row>
      <xdr:rowOff>635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506700" y="11487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170180</xdr:rowOff>
    </xdr:from>
    <xdr:ext cx="761365" cy="259080"/>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5666720" y="977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83820</xdr:rowOff>
    </xdr:from>
    <xdr:to>
      <xdr:col>81</xdr:col>
      <xdr:colOff>133350</xdr:colOff>
      <xdr:row>58</xdr:row>
      <xdr:rowOff>83820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506700" y="10027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143510</xdr:rowOff>
    </xdr:from>
    <xdr:to>
      <xdr:col>81</xdr:col>
      <xdr:colOff>44450</xdr:colOff>
      <xdr:row>58</xdr:row>
      <xdr:rowOff>146685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810740" y="10087610"/>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15240</xdr:rowOff>
    </xdr:from>
    <xdr:ext cx="761365" cy="259080"/>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5666720" y="101307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59</xdr:row>
      <xdr:rowOff>43180</xdr:rowOff>
    </xdr:from>
    <xdr:to>
      <xdr:col>81</xdr:col>
      <xdr:colOff>95250</xdr:colOff>
      <xdr:row>59</xdr:row>
      <xdr:rowOff>144780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533370" y="101587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58</xdr:row>
      <xdr:rowOff>140335</xdr:rowOff>
    </xdr:from>
    <xdr:to>
      <xdr:col>77</xdr:col>
      <xdr:colOff>44450</xdr:colOff>
      <xdr:row>58</xdr:row>
      <xdr:rowOff>143510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999210" y="10084435"/>
          <a:ext cx="8115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59</xdr:row>
      <xdr:rowOff>48895</xdr:rowOff>
    </xdr:from>
    <xdr:to>
      <xdr:col>77</xdr:col>
      <xdr:colOff>95250</xdr:colOff>
      <xdr:row>59</xdr:row>
      <xdr:rowOff>150495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766290" y="101644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135255</xdr:rowOff>
    </xdr:from>
    <xdr:ext cx="735965" cy="2584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465300" y="102508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140335</xdr:rowOff>
    </xdr:from>
    <xdr:to>
      <xdr:col>72</xdr:col>
      <xdr:colOff>191770</xdr:colOff>
      <xdr:row>58</xdr:row>
      <xdr:rowOff>141605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192760" y="100844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96520</xdr:rowOff>
    </xdr:from>
    <xdr:to>
      <xdr:col>73</xdr:col>
      <xdr:colOff>44450</xdr:colOff>
      <xdr:row>59</xdr:row>
      <xdr:rowOff>26670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959840" y="100406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11430</xdr:rowOff>
    </xdr:from>
    <xdr:ext cx="761365"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647420" y="10126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137795</xdr:rowOff>
    </xdr:from>
    <xdr:to>
      <xdr:col>68</xdr:col>
      <xdr:colOff>152400</xdr:colOff>
      <xdr:row>58</xdr:row>
      <xdr:rowOff>141605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374880" y="10081895"/>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96520</xdr:rowOff>
    </xdr:from>
    <xdr:to>
      <xdr:col>68</xdr:col>
      <xdr:colOff>191770</xdr:colOff>
      <xdr:row>59</xdr:row>
      <xdr:rowOff>26670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141960" y="100406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11430</xdr:rowOff>
    </xdr:from>
    <xdr:ext cx="761365"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2847320" y="10126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97790</xdr:rowOff>
    </xdr:from>
    <xdr:to>
      <xdr:col>64</xdr:col>
      <xdr:colOff>152400</xdr:colOff>
      <xdr:row>59</xdr:row>
      <xdr:rowOff>27305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232408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12065</xdr:rowOff>
    </xdr:from>
    <xdr:ext cx="761365"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029440" y="10127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1365"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1365"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1365"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58</xdr:row>
      <xdr:rowOff>95885</xdr:rowOff>
    </xdr:from>
    <xdr:to>
      <xdr:col>81</xdr:col>
      <xdr:colOff>95250</xdr:colOff>
      <xdr:row>59</xdr:row>
      <xdr:rowOff>26035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533370" y="10039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17780</xdr:rowOff>
    </xdr:from>
    <xdr:ext cx="761365" cy="2584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5666720" y="9961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58</xdr:row>
      <xdr:rowOff>92710</xdr:rowOff>
    </xdr:from>
    <xdr:to>
      <xdr:col>77</xdr:col>
      <xdr:colOff>95250</xdr:colOff>
      <xdr:row>59</xdr:row>
      <xdr:rowOff>22860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766290" y="10036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33020</xdr:rowOff>
    </xdr:from>
    <xdr:ext cx="735965"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465300" y="9805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89535</xdr:rowOff>
    </xdr:from>
    <xdr:to>
      <xdr:col>73</xdr:col>
      <xdr:colOff>44450</xdr:colOff>
      <xdr:row>59</xdr:row>
      <xdr:rowOff>19685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959840" y="100336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29845</xdr:rowOff>
    </xdr:from>
    <xdr:ext cx="761365" cy="2584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47420" y="9802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90805</xdr:rowOff>
    </xdr:from>
    <xdr:to>
      <xdr:col>68</xdr:col>
      <xdr:colOff>191770</xdr:colOff>
      <xdr:row>59</xdr:row>
      <xdr:rowOff>20955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141960" y="100349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31115</xdr:rowOff>
    </xdr:from>
    <xdr:ext cx="761365" cy="2584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847320" y="9803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86995</xdr:rowOff>
    </xdr:from>
    <xdr:to>
      <xdr:col>64</xdr:col>
      <xdr:colOff>152400</xdr:colOff>
      <xdr:row>59</xdr:row>
      <xdr:rowOff>17780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232408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27305</xdr:rowOff>
    </xdr:from>
    <xdr:ext cx="761365"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029440" y="979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年度の単年度においては、算定の分母となる標準財政規模が対前年比</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百万円増（普通交付税の増などによるもの）となり、分子となる実質的な公債費が対前年比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（元利償還金の減などによるもの）とな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、分母増が多いため、実質公債費率が対前年比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減となり、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か年平均においても比率</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ポイント改善となった。しかしながら進行中の「治水対策事業」・「庁舎建設事業」等の大型事業による借入れにより、本比率は上昇していくことが予想されている。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105154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105154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05154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98425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577820" y="6381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70485</xdr:rowOff>
    </xdr:from>
    <xdr:ext cx="761365"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5666720" y="7785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98425</xdr:rowOff>
    </xdr:from>
    <xdr:to>
      <xdr:col>81</xdr:col>
      <xdr:colOff>133350</xdr:colOff>
      <xdr:row>45</xdr:row>
      <xdr:rowOff>98425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506700" y="78136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124460</xdr:rowOff>
    </xdr:from>
    <xdr:ext cx="761365" cy="25908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5666720" y="6125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506700" y="6381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164465</xdr:rowOff>
    </xdr:from>
    <xdr:to>
      <xdr:col>81</xdr:col>
      <xdr:colOff>44450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810740" y="7193915"/>
          <a:ext cx="7670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50165</xdr:rowOff>
    </xdr:from>
    <xdr:ext cx="761365" cy="25908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5666720" y="69081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41</xdr:row>
      <xdr:rowOff>33655</xdr:rowOff>
    </xdr:from>
    <xdr:to>
      <xdr:col>81</xdr:col>
      <xdr:colOff>95250</xdr:colOff>
      <xdr:row>41</xdr:row>
      <xdr:rowOff>135255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533370" y="70631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42</xdr:row>
      <xdr:rowOff>73660</xdr:rowOff>
    </xdr:from>
    <xdr:to>
      <xdr:col>77</xdr:col>
      <xdr:colOff>44450</xdr:colOff>
      <xdr:row>42</xdr:row>
      <xdr:rowOff>81915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999210" y="7274560"/>
          <a:ext cx="8115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766290" y="7175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86360</xdr:rowOff>
    </xdr:from>
    <xdr:ext cx="735965" cy="2584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465300" y="694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81915</xdr:rowOff>
    </xdr:from>
    <xdr:to>
      <xdr:col>72</xdr:col>
      <xdr:colOff>191770</xdr:colOff>
      <xdr:row>42</xdr:row>
      <xdr:rowOff>89535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192760" y="728281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38735</xdr:rowOff>
    </xdr:from>
    <xdr:to>
      <xdr:col>73</xdr:col>
      <xdr:colOff>44450</xdr:colOff>
      <xdr:row>42</xdr:row>
      <xdr:rowOff>140335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959840" y="72396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125095</xdr:rowOff>
    </xdr:from>
    <xdr:ext cx="761365" cy="2584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647420" y="7325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41275</xdr:rowOff>
    </xdr:from>
    <xdr:to>
      <xdr:col>68</xdr:col>
      <xdr:colOff>152400</xdr:colOff>
      <xdr:row>42</xdr:row>
      <xdr:rowOff>89535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2374880" y="7242175"/>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191770</xdr:colOff>
      <xdr:row>42</xdr:row>
      <xdr:rowOff>124460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141960" y="722376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134620</xdr:rowOff>
    </xdr:from>
    <xdr:ext cx="761365"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847320" y="6992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14605</xdr:rowOff>
    </xdr:from>
    <xdr:to>
      <xdr:col>64</xdr:col>
      <xdr:colOff>152400</xdr:colOff>
      <xdr:row>42</xdr:row>
      <xdr:rowOff>116205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232408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100965</xdr:rowOff>
    </xdr:from>
    <xdr:ext cx="761365" cy="2584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029440" y="7301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41</xdr:row>
      <xdr:rowOff>113665</xdr:rowOff>
    </xdr:from>
    <xdr:to>
      <xdr:col>81</xdr:col>
      <xdr:colOff>95250</xdr:colOff>
      <xdr:row>42</xdr:row>
      <xdr:rowOff>43815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533370" y="71431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86360</xdr:rowOff>
    </xdr:from>
    <xdr:ext cx="761365" cy="2584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5666720" y="7115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42</xdr:row>
      <xdr:rowOff>22860</xdr:rowOff>
    </xdr:from>
    <xdr:to>
      <xdr:col>77</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766290" y="72237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109220</xdr:rowOff>
    </xdr:from>
    <xdr:ext cx="735965"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465300" y="73101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31115</xdr:rowOff>
    </xdr:from>
    <xdr:to>
      <xdr:col>73</xdr:col>
      <xdr:colOff>44450</xdr:colOff>
      <xdr:row>42</xdr:row>
      <xdr:rowOff>132715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959840" y="72320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143510</xdr:rowOff>
    </xdr:from>
    <xdr:ext cx="761365" cy="2584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647420" y="7001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38735</xdr:rowOff>
    </xdr:from>
    <xdr:to>
      <xdr:col>68</xdr:col>
      <xdr:colOff>191770</xdr:colOff>
      <xdr:row>42</xdr:row>
      <xdr:rowOff>140335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141960" y="72396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125095</xdr:rowOff>
    </xdr:from>
    <xdr:ext cx="761365" cy="2584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847320" y="7325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161925</xdr:rowOff>
    </xdr:from>
    <xdr:to>
      <xdr:col>64</xdr:col>
      <xdr:colOff>152400</xdr:colOff>
      <xdr:row>42</xdr:row>
      <xdr:rowOff>92075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232408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102235</xdr:rowOff>
    </xdr:from>
    <xdr:ext cx="761365" cy="2584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029440" y="6960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新役場庁舎建設にかかる起債の借り入れ</a:t>
          </a:r>
          <a:r>
            <a:rPr kumimoji="1" lang="en-US" altLang="ja-JP" sz="1100">
              <a:solidFill>
                <a:schemeClr val="dk1"/>
              </a:solidFill>
              <a:effectLst/>
              <a:latin typeface="+mn-lt"/>
              <a:ea typeface="+mn-ea"/>
              <a:cs typeface="+mn-cs"/>
            </a:rPr>
            <a:t>:711</a:t>
          </a:r>
          <a:r>
            <a:rPr kumimoji="1" lang="ja-JP" altLang="en-US" sz="1100">
              <a:solidFill>
                <a:schemeClr val="dk1"/>
              </a:solidFill>
              <a:effectLst/>
              <a:latin typeface="+mn-lt"/>
              <a:ea typeface="+mn-ea"/>
              <a:cs typeface="+mn-cs"/>
            </a:rPr>
            <a:t>百万円や、能津地区地域優良賃貸住宅整備事業（能津振興）施設整備費および維持管理・運営費に対する債務負担行為決定</a:t>
          </a:r>
          <a:r>
            <a:rPr kumimoji="1" lang="en-US" altLang="ja-JP" sz="1100">
              <a:solidFill>
                <a:schemeClr val="dk1"/>
              </a:solidFill>
              <a:effectLst/>
              <a:latin typeface="+mn-lt"/>
              <a:ea typeface="+mn-ea"/>
              <a:cs typeface="+mn-cs"/>
            </a:rPr>
            <a:t>:332</a:t>
          </a:r>
          <a:r>
            <a:rPr kumimoji="1" lang="ja-JP" altLang="en-US" sz="1100">
              <a:solidFill>
                <a:schemeClr val="dk1"/>
              </a:solidFill>
              <a:effectLst/>
              <a:latin typeface="+mn-lt"/>
              <a:ea typeface="+mn-ea"/>
              <a:cs typeface="+mn-cs"/>
            </a:rPr>
            <a:t>百万円を主要因とし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現状交付税算入のある起債を積極的に借入れ、事業を実施しているが、進行中の「治水対策事業」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の大型事業による借入れにより、本比率は上昇していくことが予想されている。</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05154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05154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577820" y="231330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48260</xdr:rowOff>
    </xdr:from>
    <xdr:ext cx="761365" cy="25908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5666720" y="3991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506700" y="4019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1365" cy="2584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5666720" y="200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1365" cy="2584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666720" y="21209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33655</xdr:rowOff>
    </xdr:from>
    <xdr:to>
      <xdr:col>81</xdr:col>
      <xdr:colOff>95250</xdr:colOff>
      <xdr:row>13</xdr:row>
      <xdr:rowOff>135255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191770</xdr:colOff>
      <xdr:row>13</xdr:row>
      <xdr:rowOff>33655</xdr:rowOff>
    </xdr:from>
    <xdr:to>
      <xdr:col>77</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5965" cy="2584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465300" y="2031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85090</xdr:rowOff>
    </xdr:from>
    <xdr:to>
      <xdr:col>73</xdr:col>
      <xdr:colOff>44450</xdr:colOff>
      <xdr:row>14</xdr:row>
      <xdr:rowOff>15240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959840" y="23139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25400</xdr:rowOff>
    </xdr:from>
    <xdr:ext cx="761365"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647420" y="2082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164465</xdr:rowOff>
    </xdr:from>
    <xdr:to>
      <xdr:col>68</xdr:col>
      <xdr:colOff>191770</xdr:colOff>
      <xdr:row>14</xdr:row>
      <xdr:rowOff>94615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141960" y="23933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104775</xdr:rowOff>
    </xdr:from>
    <xdr:ext cx="761365"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847320"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32408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34290</xdr:rowOff>
    </xdr:from>
    <xdr:ext cx="761365"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029440" y="2434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14</xdr:row>
      <xdr:rowOff>13970</xdr:rowOff>
    </xdr:from>
    <xdr:to>
      <xdr:col>81</xdr:col>
      <xdr:colOff>95250</xdr:colOff>
      <xdr:row>14</xdr:row>
      <xdr:rowOff>115570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533370" y="24142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157480</xdr:rowOff>
    </xdr:from>
    <xdr:ext cx="761365" cy="2584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5666720" y="2386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している。主要因としては、</a:t>
          </a:r>
          <a:r>
            <a:rPr kumimoji="1" lang="ja-JP" altLang="en-US" sz="1100">
              <a:solidFill>
                <a:schemeClr val="dk1"/>
              </a:solidFill>
              <a:effectLst/>
              <a:latin typeface="+mn-lt"/>
              <a:ea typeface="+mn-ea"/>
              <a:cs typeface="+mn-cs"/>
            </a:rPr>
            <a:t>特定財源を一部</a:t>
          </a:r>
          <a:r>
            <a:rPr kumimoji="1" lang="ja-JP" altLang="ja-JP" sz="1100">
              <a:solidFill>
                <a:schemeClr val="dk1"/>
              </a:solidFill>
              <a:effectLst/>
              <a:latin typeface="+mn-lt"/>
              <a:ea typeface="+mn-ea"/>
              <a:cs typeface="+mn-cs"/>
            </a:rPr>
            <a:t>人件費へ</a:t>
          </a:r>
          <a:r>
            <a:rPr kumimoji="1" lang="ja-JP" altLang="en-US" sz="1100">
              <a:solidFill>
                <a:schemeClr val="dk1"/>
              </a:solidFill>
              <a:effectLst/>
              <a:latin typeface="+mn-lt"/>
              <a:ea typeface="+mn-ea"/>
              <a:cs typeface="+mn-cs"/>
            </a:rPr>
            <a:t>充当を行えたこと等による</a:t>
          </a:r>
          <a:r>
            <a:rPr kumimoji="1" lang="ja-JP" altLang="ja-JP" sz="1100">
              <a:solidFill>
                <a:schemeClr val="dk1"/>
              </a:solidFill>
              <a:effectLst/>
              <a:latin typeface="+mn-lt"/>
              <a:ea typeface="+mn-ea"/>
              <a:cs typeface="+mn-cs"/>
            </a:rPr>
            <a:t>。今後においても適正な水準を維持していく必要がある。</a:t>
          </a:r>
          <a:endParaRPr lang="ja-JP" altLang="ja-JP" sz="1400">
            <a:effectLst/>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1452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1365" cy="2584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03420" y="7094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7122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1365"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03420" y="5455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5712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35</xdr:row>
      <xdr:rowOff>81280</xdr:rowOff>
    </xdr:from>
    <xdr:to>
      <xdr:col>24</xdr:col>
      <xdr:colOff>25400</xdr:colOff>
      <xdr:row>36</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57600" y="6082030"/>
          <a:ext cx="7569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61365" cy="2584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03420" y="61442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80865" y="6172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39370</xdr:rowOff>
    </xdr:from>
    <xdr:to>
      <xdr:col>19</xdr:col>
      <xdr:colOff>182880</xdr:colOff>
      <xdr:row>36</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41625" y="6211570"/>
          <a:ext cx="8159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11245" y="6263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6600"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98190" y="6350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39370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21205" y="621157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90825"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109220</xdr:rowOff>
    </xdr:from>
    <xdr:ext cx="761365"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94915" y="6281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39370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17930" y="6211570"/>
          <a:ext cx="8032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7550" y="6187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74495"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713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113030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1220" y="628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30480</xdr:rowOff>
    </xdr:from>
    <xdr:to>
      <xdr:col>24</xdr:col>
      <xdr:colOff>76200</xdr:colOff>
      <xdr:row>35</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80865" y="6031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46990</xdr:rowOff>
    </xdr:from>
    <xdr:ext cx="761365"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03420" y="587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49530</xdr:rowOff>
    </xdr:from>
    <xdr:to>
      <xdr:col>20</xdr:col>
      <xdr:colOff>38100</xdr:colOff>
      <xdr:row>36</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11245" y="6221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161290</xdr:rowOff>
    </xdr:from>
    <xdr:ext cx="7366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5990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90825"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100330</xdr:rowOff>
    </xdr:from>
    <xdr:ext cx="76136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94915" y="592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7550" y="6172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111760</xdr:rowOff>
    </xdr:from>
    <xdr:ext cx="762000"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4495" y="594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160020</xdr:rowOff>
    </xdr:from>
    <xdr:to>
      <xdr:col>6</xdr:col>
      <xdr:colOff>171450</xdr:colOff>
      <xdr:row>36</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713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100330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1220" y="592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改善となった。主要因としては、要因としては、年々増加傾向にあるふるさと納税を保育所運営費等の事業へ充当したことにより、一般財源が抑制された結果である。今年度も含めデジタル化等に伴う費用関係が増加傾向にあるため、引き続きコスト意識を持ち、経常的物件費の抑制に努める。</a:t>
          </a:r>
          <a:endParaRPr lang="ja-JP" altLang="ja-JP" sz="1400">
            <a:effectLst/>
          </a:endParaRPr>
        </a:p>
      </xdr:txBody>
    </xdr:sp>
    <xdr:clientData/>
  </xdr:twoCellAnchor>
  <xdr:oneCellAnchor>
    <xdr:from>
      <xdr:col>62</xdr:col>
      <xdr:colOff>6350</xdr:colOff>
      <xdr:row>9</xdr:row>
      <xdr:rowOff>107950</xdr:rowOff>
    </xdr:from>
    <xdr:ext cx="29845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8000"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8000"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800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8000"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129540</xdr:rowOff>
    </xdr:from>
    <xdr:to>
      <xdr:col>82</xdr:col>
      <xdr:colOff>107950</xdr:colOff>
      <xdr:row>21</xdr:row>
      <xdr:rowOff>42545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510411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14605</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517904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182880</xdr:colOff>
      <xdr:row>21</xdr:row>
      <xdr:rowOff>42545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015210" y="36429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44450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517904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129540</xdr:rowOff>
    </xdr:from>
    <xdr:to>
      <xdr:col>82</xdr:col>
      <xdr:colOff>182880</xdr:colOff>
      <xdr:row>13</xdr:row>
      <xdr:rowOff>129540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015210" y="2358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xdr:rowOff>
    </xdr:from>
    <xdr:to>
      <xdr:col>82</xdr:col>
      <xdr:colOff>107950</xdr:colOff>
      <xdr:row>16</xdr:row>
      <xdr:rowOff>95250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334490" y="274701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75565</xdr:rowOff>
    </xdr:from>
    <xdr:ext cx="762000" cy="2584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5179040" y="2818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103505</xdr:rowOff>
    </xdr:from>
    <xdr:to>
      <xdr:col>82</xdr:col>
      <xdr:colOff>158750</xdr:colOff>
      <xdr:row>17</xdr:row>
      <xdr:rowOff>33655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05331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95250</xdr:rowOff>
    </xdr:from>
    <xdr:to>
      <xdr:col>78</xdr:col>
      <xdr:colOff>69850</xdr:colOff>
      <xdr:row>16</xdr:row>
      <xdr:rowOff>118110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531215" y="28384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130810</xdr:rowOff>
    </xdr:from>
    <xdr:to>
      <xdr:col>78</xdr:col>
      <xdr:colOff>120650</xdr:colOff>
      <xdr:row>17</xdr:row>
      <xdr:rowOff>60960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28369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45720</xdr:rowOff>
    </xdr:from>
    <xdr:ext cx="735965"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3987780" y="29603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109220</xdr:rowOff>
    </xdr:from>
    <xdr:to>
      <xdr:col>73</xdr:col>
      <xdr:colOff>180975</xdr:colOff>
      <xdr:row>16</xdr:row>
      <xdr:rowOff>118110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2710795" y="285242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5080</xdr:rowOff>
    </xdr:from>
    <xdr:to>
      <xdr:col>74</xdr:col>
      <xdr:colOff>31750</xdr:colOff>
      <xdr:row>17</xdr:row>
      <xdr:rowOff>106680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480415" y="2919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91440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16736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72390</xdr:rowOff>
    </xdr:from>
    <xdr:to>
      <xdr:col>69</xdr:col>
      <xdr:colOff>92075</xdr:colOff>
      <xdr:row>16</xdr:row>
      <xdr:rowOff>109220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1890375" y="281559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659995"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82550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364085"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1856720" y="2901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73660</xdr:rowOff>
    </xdr:from>
    <xdr:ext cx="76136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543665" y="2988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124460</xdr:rowOff>
    </xdr:from>
    <xdr:to>
      <xdr:col>82</xdr:col>
      <xdr:colOff>158750</xdr:colOff>
      <xdr:row>16</xdr:row>
      <xdr:rowOff>54610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05331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14</xdr:row>
      <xdr:rowOff>140970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517904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44450</xdr:rowOff>
    </xdr:from>
    <xdr:to>
      <xdr:col>78</xdr:col>
      <xdr:colOff>120650</xdr:colOff>
      <xdr:row>16</xdr:row>
      <xdr:rowOff>146050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28369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156210</xdr:rowOff>
    </xdr:from>
    <xdr:ext cx="735965" cy="2584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987780" y="2556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67310</xdr:rowOff>
    </xdr:from>
    <xdr:to>
      <xdr:col>74</xdr:col>
      <xdr:colOff>31750</xdr:colOff>
      <xdr:row>16</xdr:row>
      <xdr:rowOff>168910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480415" y="2810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7620</xdr:rowOff>
    </xdr:from>
    <xdr:ext cx="762000" cy="2584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167360" y="2579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57785</xdr:rowOff>
    </xdr:from>
    <xdr:to>
      <xdr:col>69</xdr:col>
      <xdr:colOff>142875</xdr:colOff>
      <xdr:row>16</xdr:row>
      <xdr:rowOff>159385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659995" y="2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169545</xdr:rowOff>
    </xdr:from>
    <xdr:ext cx="762000" cy="2584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364085" y="2569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21590</xdr:rowOff>
    </xdr:from>
    <xdr:to>
      <xdr:col>65</xdr:col>
      <xdr:colOff>53975</xdr:colOff>
      <xdr:row>16</xdr:row>
      <xdr:rowOff>123190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1856720" y="2764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133350</xdr:rowOff>
    </xdr:from>
    <xdr:ext cx="761365" cy="2584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1543665" y="2533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ポイント改善している。主要因としては、年々増加傾向にあるふるさと納税を保育所運営費等の事業へ充当したことにより、一般財源が抑制された結果である。</a:t>
          </a:r>
          <a:endParaRPr lang="ja-JP" altLang="ja-JP" sz="1400">
            <a:effectLst/>
          </a:endParaRPr>
        </a:p>
        <a:p>
          <a:r>
            <a:rPr kumimoji="1" lang="ja-JP" altLang="ja-JP" sz="1100">
              <a:solidFill>
                <a:schemeClr val="dk1"/>
              </a:solidFill>
              <a:effectLst/>
              <a:latin typeface="+mn-lt"/>
              <a:ea typeface="+mn-ea"/>
              <a:cs typeface="+mn-cs"/>
            </a:rPr>
            <a:t>　今後も社会情勢により増加が予想される社会保障経費と共に本村の当比率にも注視してく必要がある。</a:t>
          </a:r>
          <a:endParaRPr lang="ja-JP" altLang="ja-JP" sz="1400">
            <a:effectLst/>
          </a:endParaRPr>
        </a:p>
      </xdr:txBody>
    </xdr:sp>
    <xdr:clientData/>
  </xdr:twoCellAnchor>
  <xdr:oneCellAnchor>
    <xdr:from>
      <xdr:col>3</xdr:col>
      <xdr:colOff>123825</xdr:colOff>
      <xdr:row>49</xdr:row>
      <xdr:rowOff>107950</xdr:rowOff>
    </xdr:from>
    <xdr:ext cx="29845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84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84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1452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118110</xdr:rowOff>
    </xdr:from>
    <xdr:ext cx="761365"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03420" y="1040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42765" y="104330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1365"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12700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657600" y="9442450"/>
          <a:ext cx="7569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1365"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03420" y="949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380865" y="952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182880</xdr:colOff>
      <xdr:row>57</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41625" y="9632950"/>
          <a:ext cx="81597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11245" y="9601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86360</xdr:rowOff>
    </xdr:from>
    <xdr:ext cx="736600" cy="2584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298190" y="9687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021205" y="98044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790825"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29210</xdr:rowOff>
    </xdr:from>
    <xdr:ext cx="761365" cy="2584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494915"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107950</xdr:rowOff>
    </xdr:from>
    <xdr:to>
      <xdr:col>11</xdr:col>
      <xdr:colOff>9525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17930" y="9880600"/>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987550" y="1005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29210</xdr:rowOff>
    </xdr:from>
    <xdr:ext cx="762000" cy="2584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74495"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6713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149860</xdr:rowOff>
    </xdr:from>
    <xdr:ext cx="76136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1220" y="975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380865" y="9391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1365"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03420"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11245" y="9582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366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298190" y="935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790825"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92710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494915" y="952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987550"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168910</xdr:rowOff>
    </xdr:from>
    <xdr:ext cx="762000" cy="2584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74495"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6713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124460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1220" y="1006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ポイント改善となった。その他</a:t>
          </a:r>
          <a:r>
            <a:rPr kumimoji="1" lang="ja-JP" altLang="en-US" sz="1100">
              <a:solidFill>
                <a:schemeClr val="dk1"/>
              </a:solidFill>
              <a:effectLst/>
              <a:latin typeface="+mn-lt"/>
              <a:ea typeface="+mn-ea"/>
              <a:cs typeface="+mn-cs"/>
            </a:rPr>
            <a:t>の主要因としては</a:t>
          </a:r>
          <a:r>
            <a:rPr kumimoji="1" lang="ja-JP" altLang="ja-JP" sz="1100">
              <a:solidFill>
                <a:schemeClr val="dk1"/>
              </a:solidFill>
              <a:effectLst/>
              <a:latin typeface="+mn-lt"/>
              <a:ea typeface="+mn-ea"/>
              <a:cs typeface="+mn-cs"/>
            </a:rPr>
            <a:t>特別会計への繰出金によるもの等</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となっているが、今後も高齢化の影響により、後期高齢者医療・介護保険事業等における医療費負担の増 等、増加が予想されるところである。</a:t>
          </a:r>
          <a:endParaRPr lang="ja-JP" altLang="ja-JP" sz="1400">
            <a:effectLst/>
          </a:endParaRPr>
        </a:p>
        <a:p>
          <a:r>
            <a:rPr kumimoji="1" lang="ja-JP" altLang="ja-JP" sz="1100">
              <a:solidFill>
                <a:schemeClr val="dk1"/>
              </a:solidFill>
              <a:effectLst/>
              <a:latin typeface="+mn-lt"/>
              <a:ea typeface="+mn-ea"/>
              <a:cs typeface="+mn-cs"/>
            </a:rPr>
            <a:t>　今後も健診受診率の向上等により、医療費・扶助費の抑制に努め、一般会計からの繰出金の圧縮を図るとともに、繰出基準に基づいた適正な執行に努める。</a:t>
          </a:r>
          <a:endParaRPr lang="ja-JP" altLang="ja-JP" sz="1400">
            <a:effectLst/>
          </a:endParaRPr>
        </a:p>
      </xdr:txBody>
    </xdr:sp>
    <xdr:clientData/>
  </xdr:twoCellAnchor>
  <xdr:oneCellAnchor>
    <xdr:from>
      <xdr:col>62</xdr:col>
      <xdr:colOff>6350</xdr:colOff>
      <xdr:row>49</xdr:row>
      <xdr:rowOff>107950</xdr:rowOff>
    </xdr:from>
    <xdr:ext cx="29845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84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83010" y="1041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8000" cy="2584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926445" y="10271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9271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8000"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9128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10411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150495</xdr:rowOff>
    </xdr:from>
    <xdr:ext cx="762000" cy="25908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517904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xdr:rowOff>
    </xdr:from>
    <xdr:to>
      <xdr:col>82</xdr:col>
      <xdr:colOff>182880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015210" y="104654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104775</xdr:rowOff>
    </xdr:from>
    <xdr:ext cx="762000" cy="25908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517904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18415</xdr:rowOff>
    </xdr:from>
    <xdr:to>
      <xdr:col>82</xdr:col>
      <xdr:colOff>182880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015210" y="9276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115570</xdr:rowOff>
    </xdr:from>
    <xdr:to>
      <xdr:col>82</xdr:col>
      <xdr:colOff>107950</xdr:colOff>
      <xdr:row>56</xdr:row>
      <xdr:rowOff>167005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334490" y="9716770"/>
          <a:ext cx="7696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57</xdr:row>
      <xdr:rowOff>8255</xdr:rowOff>
    </xdr:from>
    <xdr:ext cx="762000" cy="2584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5179040" y="9780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05331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57</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531215" y="9768205"/>
          <a:ext cx="8032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28369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111125</xdr:rowOff>
    </xdr:from>
    <xdr:ext cx="735965" cy="2584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3987780" y="9883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12700</xdr:rowOff>
    </xdr:from>
    <xdr:to>
      <xdr:col>73</xdr:col>
      <xdr:colOff>180975</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710795" y="978535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70485</xdr:rowOff>
    </xdr:from>
    <xdr:to>
      <xdr:col>74</xdr:col>
      <xdr:colOff>31750</xdr:colOff>
      <xdr:row>59</xdr:row>
      <xdr:rowOff>635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480415" y="100145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156845</xdr:rowOff>
    </xdr:from>
    <xdr:ext cx="762000" cy="2584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167360" y="10100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12700</xdr:rowOff>
    </xdr:from>
    <xdr:to>
      <xdr:col>69</xdr:col>
      <xdr:colOff>92075</xdr:colOff>
      <xdr:row>57</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1890375" y="978535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70485</xdr:rowOff>
    </xdr:from>
    <xdr:to>
      <xdr:col>69</xdr:col>
      <xdr:colOff>142875</xdr:colOff>
      <xdr:row>59</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659995"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156845</xdr:rowOff>
    </xdr:from>
    <xdr:ext cx="762000" cy="2584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364085" y="10100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1856720" y="10008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151130</xdr:rowOff>
    </xdr:from>
    <xdr:ext cx="761365"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1543665" y="10095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64770</xdr:rowOff>
    </xdr:from>
    <xdr:to>
      <xdr:col>82</xdr:col>
      <xdr:colOff>158750</xdr:colOff>
      <xdr:row>56</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05331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55</xdr:row>
      <xdr:rowOff>81280</xdr:rowOff>
    </xdr:from>
    <xdr:ext cx="762000" cy="25908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5179040" y="951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116205</xdr:rowOff>
    </xdr:from>
    <xdr:to>
      <xdr:col>78</xdr:col>
      <xdr:colOff>120650</xdr:colOff>
      <xdr:row>57</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28369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56515</xdr:rowOff>
    </xdr:from>
    <xdr:ext cx="7359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987780" y="94862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480415" y="9745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85090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16736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659995"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364085"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156210</xdr:rowOff>
    </xdr:from>
    <xdr:to>
      <xdr:col>65</xdr:col>
      <xdr:colOff>53975</xdr:colOff>
      <xdr:row>57</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1856720" y="9757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96520</xdr:rowOff>
    </xdr:from>
    <xdr:ext cx="76136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1543665" y="9526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となった。主要因としては、仁淀消防組合分担金が増となった反面、</a:t>
          </a:r>
          <a:r>
            <a:rPr kumimoji="1" lang="ja-JP" altLang="en-US" sz="1100">
              <a:solidFill>
                <a:schemeClr val="dk1"/>
              </a:solidFill>
              <a:effectLst/>
              <a:latin typeface="+mn-lt"/>
              <a:ea typeface="+mn-ea"/>
              <a:cs typeface="+mn-cs"/>
            </a:rPr>
            <a:t>社会福祉協議会運営事業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日高村佐川町学校組合負担金</a:t>
          </a:r>
          <a:r>
            <a:rPr kumimoji="1" lang="ja-JP" altLang="ja-JP" sz="1100">
              <a:solidFill>
                <a:schemeClr val="dk1"/>
              </a:solidFill>
              <a:effectLst/>
              <a:latin typeface="+mn-lt"/>
              <a:ea typeface="+mn-ea"/>
              <a:cs typeface="+mn-cs"/>
            </a:rPr>
            <a:t>ともに減少</a:t>
          </a:r>
          <a:r>
            <a:rPr kumimoji="1" lang="ja-JP" altLang="en-US" sz="1100">
              <a:solidFill>
                <a:schemeClr val="dk1"/>
              </a:solidFill>
              <a:effectLst/>
              <a:latin typeface="+mn-lt"/>
              <a:ea typeface="+mn-ea"/>
              <a:cs typeface="+mn-cs"/>
            </a:rPr>
            <a:t>といった負担金の増減が影響している。</a:t>
          </a:r>
          <a:r>
            <a:rPr kumimoji="1" lang="ja-JP" altLang="ja-JP" sz="1100">
              <a:solidFill>
                <a:schemeClr val="dk1"/>
              </a:solidFill>
              <a:effectLst/>
              <a:latin typeface="+mn-lt"/>
              <a:ea typeface="+mn-ea"/>
              <a:cs typeface="+mn-cs"/>
            </a:rPr>
            <a:t>今後においても、補助基準・要綱に基づいた適切な執行はもとより、必要性の低い補助金の見直しや廃止に努める。</a:t>
          </a:r>
          <a:endParaRPr lang="ja-JP" altLang="ja-JP" sz="1400">
            <a:effectLst/>
          </a:endParaRPr>
        </a:p>
      </xdr:txBody>
    </xdr:sp>
    <xdr:clientData/>
  </xdr:twoCellAnchor>
  <xdr:oneCellAnchor>
    <xdr:from>
      <xdr:col>62</xdr:col>
      <xdr:colOff>6350</xdr:colOff>
      <xdr:row>29</xdr:row>
      <xdr:rowOff>107950</xdr:rowOff>
    </xdr:from>
    <xdr:ext cx="298450"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84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84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84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84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52070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510411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41</xdr:row>
      <xdr:rowOff>23495</xdr:rowOff>
    </xdr:from>
    <xdr:ext cx="762000" cy="259080"/>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517904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52070</xdr:rowOff>
    </xdr:from>
    <xdr:to>
      <xdr:col>82</xdr:col>
      <xdr:colOff>182880</xdr:colOff>
      <xdr:row>41</xdr:row>
      <xdr:rowOff>52070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5015210" y="7081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99060</xdr:rowOff>
    </xdr:from>
    <xdr:ext cx="762000" cy="2584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517904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182880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67310</xdr:rowOff>
    </xdr:from>
    <xdr:to>
      <xdr:col>82</xdr:col>
      <xdr:colOff>107950</xdr:colOff>
      <xdr:row>38</xdr:row>
      <xdr:rowOff>76835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4334490" y="6582410"/>
          <a:ext cx="769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74930</xdr:rowOff>
    </xdr:from>
    <xdr:ext cx="762000" cy="2584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5179040" y="60756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05331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67310</xdr:rowOff>
    </xdr:from>
    <xdr:to>
      <xdr:col>78</xdr:col>
      <xdr:colOff>69850</xdr:colOff>
      <xdr:row>38</xdr:row>
      <xdr:rowOff>163830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3531215" y="6582410"/>
          <a:ext cx="8032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67310</xdr:rowOff>
    </xdr:from>
    <xdr:to>
      <xdr:col>78</xdr:col>
      <xdr:colOff>120650</xdr:colOff>
      <xdr:row>36</xdr:row>
      <xdr:rowOff>168910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428369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7620</xdr:rowOff>
    </xdr:from>
    <xdr:ext cx="7359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987780" y="60083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163830</xdr:rowOff>
    </xdr:from>
    <xdr:to>
      <xdr:col>73</xdr:col>
      <xdr:colOff>180975</xdr:colOff>
      <xdr:row>39</xdr:row>
      <xdr:rowOff>74930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2710795" y="6678930"/>
          <a:ext cx="8204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37465</xdr:rowOff>
    </xdr:from>
    <xdr:to>
      <xdr:col>74</xdr:col>
      <xdr:colOff>31750</xdr:colOff>
      <xdr:row>37</xdr:row>
      <xdr:rowOff>139065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348041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149225</xdr:rowOff>
    </xdr:from>
    <xdr:ext cx="762000" cy="259080"/>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316736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19685</xdr:rowOff>
    </xdr:from>
    <xdr:to>
      <xdr:col>69</xdr:col>
      <xdr:colOff>92075</xdr:colOff>
      <xdr:row>39</xdr:row>
      <xdr:rowOff>74930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1890375" y="6706235"/>
          <a:ext cx="8204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65999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121920</xdr:rowOff>
    </xdr:from>
    <xdr:ext cx="762000" cy="2584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364085" y="6122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1856720"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1365" cy="2584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543665"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26035</xdr:rowOff>
    </xdr:from>
    <xdr:to>
      <xdr:col>82</xdr:col>
      <xdr:colOff>158750</xdr:colOff>
      <xdr:row>38</xdr:row>
      <xdr:rowOff>127635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05331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37</xdr:row>
      <xdr:rowOff>169545</xdr:rowOff>
    </xdr:from>
    <xdr:ext cx="762000" cy="2584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5179040" y="6513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16510</xdr:rowOff>
    </xdr:from>
    <xdr:to>
      <xdr:col>78</xdr:col>
      <xdr:colOff>120650</xdr:colOff>
      <xdr:row>38</xdr:row>
      <xdr:rowOff>118110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28369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102870</xdr:rowOff>
    </xdr:from>
    <xdr:ext cx="7359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987780" y="6617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113030</xdr:rowOff>
    </xdr:from>
    <xdr:to>
      <xdr:col>74</xdr:col>
      <xdr:colOff>31750</xdr:colOff>
      <xdr:row>39</xdr:row>
      <xdr:rowOff>43180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480415" y="66281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27940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16736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23495</xdr:rowOff>
    </xdr:from>
    <xdr:to>
      <xdr:col>69</xdr:col>
      <xdr:colOff>142875</xdr:colOff>
      <xdr:row>39</xdr:row>
      <xdr:rowOff>125095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659995"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109855</xdr:rowOff>
    </xdr:from>
    <xdr:ext cx="762000"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364085" y="6796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140335</xdr:rowOff>
    </xdr:from>
    <xdr:to>
      <xdr:col>65</xdr:col>
      <xdr:colOff>53975</xdr:colOff>
      <xdr:row>39</xdr:row>
      <xdr:rowOff>70485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1856720" y="66554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55245</xdr:rowOff>
    </xdr:from>
    <xdr:ext cx="761365" cy="2584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543665" y="6741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ている。主要因としては、繰上償還等（臨時的経費）を差し引いた結果、経常経費としては改善している。現在では交付税算入のある起債を積極的に借入れ事業を展開しているが、今後の「治水対策事業」・「庁舎建設事業」等の大型事業による借入を鑑みると、本比率は上昇していくことが予想される。今後においても中長期的な財政計画に基づく行財政運営に努めていく。</a:t>
          </a:r>
          <a:endParaRPr lang="ja-JP" altLang="ja-JP" sz="1400">
            <a:effectLst/>
          </a:endParaRPr>
        </a:p>
      </xdr:txBody>
    </xdr:sp>
    <xdr:clientData/>
  </xdr:twoCellAnchor>
  <xdr:oneCellAnchor>
    <xdr:from>
      <xdr:col>3</xdr:col>
      <xdr:colOff>123825</xdr:colOff>
      <xdr:row>69</xdr:row>
      <xdr:rowOff>107950</xdr:rowOff>
    </xdr:from>
    <xdr:ext cx="298450"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84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84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41452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34290</xdr:rowOff>
    </xdr:from>
    <xdr:ext cx="761365" cy="25908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503420" y="13921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342765" y="13949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1365" cy="259080"/>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76</xdr:row>
      <xdr:rowOff>50800</xdr:rowOff>
    </xdr:from>
    <xdr:to>
      <xdr:col>24</xdr:col>
      <xdr:colOff>25400</xdr:colOff>
      <xdr:row>76</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657600" y="13081000"/>
          <a:ext cx="7569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33020</xdr:rowOff>
    </xdr:from>
    <xdr:ext cx="761365" cy="25908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503420" y="130632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60960</xdr:rowOff>
    </xdr:from>
    <xdr:to>
      <xdr:col>24</xdr:col>
      <xdr:colOff>76200</xdr:colOff>
      <xdr:row>76</xdr:row>
      <xdr:rowOff>162560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380865" y="13091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182880</xdr:colOff>
      <xdr:row>76</xdr:row>
      <xdr:rowOff>142240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841625" y="13168630"/>
          <a:ext cx="8159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611245"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55880</xdr:rowOff>
    </xdr:from>
    <xdr:ext cx="73660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298190" y="13257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142240</xdr:rowOff>
    </xdr:from>
    <xdr:to>
      <xdr:col>15</xdr:col>
      <xdr:colOff>98425</xdr:colOff>
      <xdr:row>77</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021205" y="13172440"/>
          <a:ext cx="8204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79082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157480</xdr:rowOff>
    </xdr:from>
    <xdr:ext cx="761365" cy="2584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494915"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153670</xdr:rowOff>
    </xdr:from>
    <xdr:to>
      <xdr:col>11</xdr:col>
      <xdr:colOff>9525</xdr:colOff>
      <xdr:row>77</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217930" y="1318387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987550" y="13098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8890</xdr:rowOff>
    </xdr:from>
    <xdr:ext cx="762000" cy="2584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674495" y="1286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16713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5080</xdr:rowOff>
    </xdr:from>
    <xdr:ext cx="76136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871220" y="12863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380865" y="1303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16510</xdr:rowOff>
    </xdr:from>
    <xdr:ext cx="761365" cy="259080"/>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503420" y="1287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611245" y="13117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27940</xdr:rowOff>
    </xdr:from>
    <xdr:ext cx="7366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298190" y="12886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91440</xdr:rowOff>
    </xdr:from>
    <xdr:to>
      <xdr:col>15</xdr:col>
      <xdr:colOff>149225</xdr:colOff>
      <xdr:row>77</xdr:row>
      <xdr:rowOff>21590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790825"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6350</xdr:rowOff>
    </xdr:from>
    <xdr:ext cx="761365" cy="2584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494915" y="13208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987550" y="131711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55880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74495"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16713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17780</xdr:rowOff>
    </xdr:from>
    <xdr:ext cx="761365"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71220" y="13219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改善となった。主要因としては、</a:t>
          </a:r>
          <a:r>
            <a:rPr kumimoji="1" lang="ja-JP" altLang="en-US" sz="1100">
              <a:solidFill>
                <a:schemeClr val="dk1"/>
              </a:solidFill>
              <a:effectLst/>
              <a:latin typeface="+mn-lt"/>
              <a:ea typeface="+mn-ea"/>
              <a:cs typeface="+mn-cs"/>
            </a:rPr>
            <a:t>ふるさと納税増額に伴う経常経費への一部充当充当や、大型事業実施等による特定財源の充当があり、一般財源が押し出された結果と言える。</a:t>
          </a:r>
          <a:endParaRPr lang="ja-JP" altLang="ja-JP" sz="1400">
            <a:effectLst/>
          </a:endParaRPr>
        </a:p>
      </xdr:txBody>
    </xdr:sp>
    <xdr:clientData/>
  </xdr:twoCellAnchor>
  <xdr:oneCellAnchor>
    <xdr:from>
      <xdr:col>62</xdr:col>
      <xdr:colOff>6350</xdr:colOff>
      <xdr:row>69</xdr:row>
      <xdr:rowOff>107950</xdr:rowOff>
    </xdr:from>
    <xdr:ext cx="298450"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84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800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8000" cy="2584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092644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8000"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800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8000"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92644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800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135255</xdr:rowOff>
    </xdr:from>
    <xdr:to>
      <xdr:col>82</xdr:col>
      <xdr:colOff>107950</xdr:colOff>
      <xdr:row>82</xdr:row>
      <xdr:rowOff>15875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10411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81</xdr:row>
      <xdr:rowOff>159385</xdr:rowOff>
    </xdr:from>
    <xdr:ext cx="762000" cy="2584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517904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15875</xdr:rowOff>
    </xdr:from>
    <xdr:to>
      <xdr:col>82</xdr:col>
      <xdr:colOff>182880</xdr:colOff>
      <xdr:row>82</xdr:row>
      <xdr:rowOff>15875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015210" y="140747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50165</xdr:rowOff>
    </xdr:from>
    <xdr:ext cx="762000" cy="259080"/>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517904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135255</xdr:rowOff>
    </xdr:from>
    <xdr:to>
      <xdr:col>82</xdr:col>
      <xdr:colOff>182880</xdr:colOff>
      <xdr:row>73</xdr:row>
      <xdr:rowOff>135255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015210" y="126511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67945</xdr:rowOff>
    </xdr:from>
    <xdr:to>
      <xdr:col>82</xdr:col>
      <xdr:colOff>107950</xdr:colOff>
      <xdr:row>78</xdr:row>
      <xdr:rowOff>9525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334490" y="13098145"/>
          <a:ext cx="76962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76</xdr:row>
      <xdr:rowOff>100330</xdr:rowOff>
    </xdr:from>
    <xdr:ext cx="762000" cy="2584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5179040" y="13130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128270</xdr:rowOff>
    </xdr:from>
    <xdr:to>
      <xdr:col>82</xdr:col>
      <xdr:colOff>158750</xdr:colOff>
      <xdr:row>77</xdr:row>
      <xdr:rowOff>58420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05331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9525</xdr:rowOff>
    </xdr:from>
    <xdr:to>
      <xdr:col>78</xdr:col>
      <xdr:colOff>69850</xdr:colOff>
      <xdr:row>78</xdr:row>
      <xdr:rowOff>87630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531215" y="13382625"/>
          <a:ext cx="8032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67945</xdr:rowOff>
    </xdr:from>
    <xdr:to>
      <xdr:col>78</xdr:col>
      <xdr:colOff>120650</xdr:colOff>
      <xdr:row>77</xdr:row>
      <xdr:rowOff>169545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28369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8255</xdr:rowOff>
    </xdr:from>
    <xdr:ext cx="735965" cy="2584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987780" y="130384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87630</xdr:rowOff>
    </xdr:from>
    <xdr:to>
      <xdr:col>73</xdr:col>
      <xdr:colOff>180975</xdr:colOff>
      <xdr:row>78</xdr:row>
      <xdr:rowOff>156210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2710795" y="1346073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2540</xdr:rowOff>
    </xdr:from>
    <xdr:to>
      <xdr:col>74</xdr:col>
      <xdr:colOff>31750</xdr:colOff>
      <xdr:row>79</xdr:row>
      <xdr:rowOff>104140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480415" y="135470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88900</xdr:rowOff>
    </xdr:from>
    <xdr:ext cx="762000" cy="2584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167360" y="13633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120650</xdr:rowOff>
    </xdr:from>
    <xdr:to>
      <xdr:col>69</xdr:col>
      <xdr:colOff>92075</xdr:colOff>
      <xdr:row>78</xdr:row>
      <xdr:rowOff>156210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1890375" y="13493750"/>
          <a:ext cx="8204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141605</xdr:rowOff>
    </xdr:from>
    <xdr:to>
      <xdr:col>69</xdr:col>
      <xdr:colOff>142875</xdr:colOff>
      <xdr:row>79</xdr:row>
      <xdr:rowOff>71755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659995"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56515</xdr:rowOff>
    </xdr:from>
    <xdr:ext cx="762000" cy="2584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364085"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1856720" y="13495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36830</xdr:rowOff>
    </xdr:from>
    <xdr:ext cx="76136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1543665" y="1358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17780</xdr:rowOff>
    </xdr:from>
    <xdr:to>
      <xdr:col>82</xdr:col>
      <xdr:colOff>158750</xdr:colOff>
      <xdr:row>76</xdr:row>
      <xdr:rowOff>118745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05331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75</xdr:row>
      <xdr:rowOff>33655</xdr:rowOff>
    </xdr:from>
    <xdr:ext cx="762000" cy="2584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5179040" y="1289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130175</xdr:rowOff>
    </xdr:from>
    <xdr:to>
      <xdr:col>78</xdr:col>
      <xdr:colOff>120650</xdr:colOff>
      <xdr:row>78</xdr:row>
      <xdr:rowOff>60325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28369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45085</xdr:rowOff>
    </xdr:from>
    <xdr:ext cx="735965" cy="2584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987780" y="134181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36830</xdr:rowOff>
    </xdr:from>
    <xdr:to>
      <xdr:col>74</xdr:col>
      <xdr:colOff>31750</xdr:colOff>
      <xdr:row>78</xdr:row>
      <xdr:rowOff>138430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480415" y="13409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148590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16736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105410</xdr:rowOff>
    </xdr:from>
    <xdr:to>
      <xdr:col>69</xdr:col>
      <xdr:colOff>142875</xdr:colOff>
      <xdr:row>79</xdr:row>
      <xdr:rowOff>35560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659995"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45720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364085"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69850</xdr:rowOff>
    </xdr:from>
    <xdr:to>
      <xdr:col>65</xdr:col>
      <xdr:colOff>53975</xdr:colOff>
      <xdr:row>78</xdr:row>
      <xdr:rowOff>171450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1856720" y="13442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10160</xdr:rowOff>
    </xdr:from>
    <xdr:ext cx="76136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1543665" y="1321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450215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174625</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133985</xdr:rowOff>
    </xdr:from>
    <xdr:to>
      <xdr:col>33</xdr:col>
      <xdr:colOff>114300</xdr:colOff>
      <xdr:row>20</xdr:row>
      <xdr:rowOff>133985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73175"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73175"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70485</xdr:rowOff>
    </xdr:from>
    <xdr:to>
      <xdr:col>29</xdr:col>
      <xdr:colOff>127000</xdr:colOff>
      <xdr:row>19</xdr:row>
      <xdr:rowOff>140335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5191125" y="2004060"/>
          <a:ext cx="0" cy="1441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112395</xdr:rowOff>
    </xdr:from>
    <xdr:ext cx="762000" cy="2584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264150" y="341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140335</xdr:rowOff>
    </xdr:from>
    <xdr:to>
      <xdr:col>30</xdr:col>
      <xdr:colOff>25400</xdr:colOff>
      <xdr:row>19</xdr:row>
      <xdr:rowOff>140335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102225" y="34455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157480</xdr:rowOff>
    </xdr:from>
    <xdr:ext cx="762000" cy="2584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264150" y="1748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70485</xdr:rowOff>
    </xdr:from>
    <xdr:to>
      <xdr:col>30</xdr:col>
      <xdr:colOff>25400</xdr:colOff>
      <xdr:row>11</xdr:row>
      <xdr:rowOff>70485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102225" y="20040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39370</xdr:rowOff>
    </xdr:from>
    <xdr:to>
      <xdr:col>29</xdr:col>
      <xdr:colOff>127000</xdr:colOff>
      <xdr:row>19</xdr:row>
      <xdr:rowOff>55880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591050" y="3344545"/>
          <a:ext cx="60007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3175</xdr:rowOff>
    </xdr:from>
    <xdr:ext cx="762000" cy="259080"/>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264150" y="2965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158115</xdr:rowOff>
    </xdr:from>
    <xdr:to>
      <xdr:col>29</xdr:col>
      <xdr:colOff>174625</xdr:colOff>
      <xdr:row>18</xdr:row>
      <xdr:rowOff>88265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5140325" y="312039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55880</xdr:rowOff>
    </xdr:from>
    <xdr:to>
      <xdr:col>26</xdr:col>
      <xdr:colOff>50800</xdr:colOff>
      <xdr:row>19</xdr:row>
      <xdr:rowOff>68580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956050" y="3361055"/>
          <a:ext cx="6350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167640</xdr:rowOff>
    </xdr:from>
    <xdr:to>
      <xdr:col>26</xdr:col>
      <xdr:colOff>101600</xdr:colOff>
      <xdr:row>18</xdr:row>
      <xdr:rowOff>97790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540250" y="31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107950</xdr:rowOff>
    </xdr:from>
    <xdr:ext cx="7366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241800" y="2898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19</xdr:row>
      <xdr:rowOff>68580</xdr:rowOff>
    </xdr:from>
    <xdr:to>
      <xdr:col>22</xdr:col>
      <xdr:colOff>114300</xdr:colOff>
      <xdr:row>19</xdr:row>
      <xdr:rowOff>76835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3317875" y="3373755"/>
          <a:ext cx="63817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8890</xdr:rowOff>
    </xdr:from>
    <xdr:to>
      <xdr:col>22</xdr:col>
      <xdr:colOff>165100</xdr:colOff>
      <xdr:row>19</xdr:row>
      <xdr:rowOff>110490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905250" y="3314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120650</xdr:rowOff>
    </xdr:from>
    <xdr:ext cx="7620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606800" y="308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76835</xdr:rowOff>
    </xdr:from>
    <xdr:to>
      <xdr:col>18</xdr:col>
      <xdr:colOff>174625</xdr:colOff>
      <xdr:row>19</xdr:row>
      <xdr:rowOff>80010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2670175" y="338201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15240</xdr:rowOff>
    </xdr:from>
    <xdr:to>
      <xdr:col>19</xdr:col>
      <xdr:colOff>38100</xdr:colOff>
      <xdr:row>19</xdr:row>
      <xdr:rowOff>116840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270250" y="332041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17</xdr:row>
      <xdr:rowOff>127000</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968625" y="3089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18415</xdr:rowOff>
    </xdr:from>
    <xdr:to>
      <xdr:col>15</xdr:col>
      <xdr:colOff>101600</xdr:colOff>
      <xdr:row>19</xdr:row>
      <xdr:rowOff>120650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a:xfrm>
          <a:off x="2619375" y="3323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130175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320925" y="309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160020</xdr:rowOff>
    </xdr:from>
    <xdr:to>
      <xdr:col>29</xdr:col>
      <xdr:colOff>174625</xdr:colOff>
      <xdr:row>19</xdr:row>
      <xdr:rowOff>90170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5140325" y="329374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68580</xdr:rowOff>
    </xdr:from>
    <xdr:ext cx="762000" cy="259080"/>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26415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162,689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5080</xdr:rowOff>
    </xdr:from>
    <xdr:to>
      <xdr:col>26</xdr:col>
      <xdr:colOff>101600</xdr:colOff>
      <xdr:row>19</xdr:row>
      <xdr:rowOff>106680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540250" y="331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91440</xdr:rowOff>
    </xdr:from>
    <xdr:ext cx="7366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241800" y="3396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152,593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17780</xdr:rowOff>
    </xdr:from>
    <xdr:to>
      <xdr:col>22</xdr:col>
      <xdr:colOff>165100</xdr:colOff>
      <xdr:row>19</xdr:row>
      <xdr:rowOff>119380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905250" y="332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104140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606800" y="340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26035</xdr:rowOff>
    </xdr:from>
    <xdr:to>
      <xdr:col>19</xdr:col>
      <xdr:colOff>38100</xdr:colOff>
      <xdr:row>19</xdr:row>
      <xdr:rowOff>127635</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3270250" y="333121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19</xdr:row>
      <xdr:rowOff>112395</xdr:rowOff>
    </xdr:from>
    <xdr:ext cx="762000" cy="2584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968625" y="341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29210</xdr:rowOff>
    </xdr:from>
    <xdr:to>
      <xdr:col>15</xdr:col>
      <xdr:colOff>101600</xdr:colOff>
      <xdr:row>19</xdr:row>
      <xdr:rowOff>130810</xdr:rowOff>
    </xdr:to>
    <xdr:sp macro="" textlink="">
      <xdr:nvSpPr>
        <xdr:cNvPr id="78" name="楕円 77">
          <a:extLst>
            <a:ext uri="{FF2B5EF4-FFF2-40B4-BE49-F238E27FC236}">
              <a16:creationId xmlns:a16="http://schemas.microsoft.com/office/drawing/2014/main" id="{00000000-0008-0000-0500-00004E000000}"/>
            </a:ext>
          </a:extLst>
        </xdr:cNvPr>
        <xdr:cNvSpPr/>
      </xdr:nvSpPr>
      <xdr:spPr>
        <a:xfrm>
          <a:off x="2619375" y="333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115570</xdr:rowOff>
    </xdr:from>
    <xdr:ext cx="762000" cy="259080"/>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320925" y="342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137,811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174625</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559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3653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2000" cy="2584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73175" y="722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73175"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84375" y="622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2000"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73175" y="608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153035</xdr:rowOff>
    </xdr:from>
    <xdr:to>
      <xdr:col>29</xdr:col>
      <xdr:colOff>127000</xdr:colOff>
      <xdr:row>37</xdr:row>
      <xdr:rowOff>310515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191125" y="60775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283845</xdr:rowOff>
    </xdr:from>
    <xdr:ext cx="762000" cy="2584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264150" y="7408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310515</xdr:rowOff>
    </xdr:from>
    <xdr:to>
      <xdr:col>30</xdr:col>
      <xdr:colOff>25400</xdr:colOff>
      <xdr:row>37</xdr:row>
      <xdr:rowOff>310515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102225" y="74352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67945</xdr:rowOff>
    </xdr:from>
    <xdr:ext cx="762000" cy="2584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264150" y="5821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153035</xdr:rowOff>
    </xdr:from>
    <xdr:to>
      <xdr:col>30</xdr:col>
      <xdr:colOff>25400</xdr:colOff>
      <xdr:row>33</xdr:row>
      <xdr:rowOff>153035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102225" y="60775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69850</xdr:rowOff>
    </xdr:from>
    <xdr:to>
      <xdr:col>29</xdr:col>
      <xdr:colOff>127000</xdr:colOff>
      <xdr:row>37</xdr:row>
      <xdr:rowOff>81915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4591050" y="7194550"/>
          <a:ext cx="6000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297180</xdr:rowOff>
    </xdr:from>
    <xdr:ext cx="762000" cy="25908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264150" y="6907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109855</xdr:rowOff>
    </xdr:from>
    <xdr:to>
      <xdr:col>29</xdr:col>
      <xdr:colOff>174625</xdr:colOff>
      <xdr:row>37</xdr:row>
      <xdr:rowOff>40640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140325" y="706310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69850</xdr:rowOff>
    </xdr:from>
    <xdr:to>
      <xdr:col>26</xdr:col>
      <xdr:colOff>50800</xdr:colOff>
      <xdr:row>37</xdr:row>
      <xdr:rowOff>73660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3956050" y="7194550"/>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84455</xdr:rowOff>
    </xdr:from>
    <xdr:to>
      <xdr:col>26</xdr:col>
      <xdr:colOff>101600</xdr:colOff>
      <xdr:row>37</xdr:row>
      <xdr:rowOff>14605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540250" y="703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196215</xdr:rowOff>
    </xdr:from>
    <xdr:ext cx="736600" cy="25908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241800" y="6806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37</xdr:row>
      <xdr:rowOff>57785</xdr:rowOff>
    </xdr:from>
    <xdr:to>
      <xdr:col>22</xdr:col>
      <xdr:colOff>114300</xdr:colOff>
      <xdr:row>37</xdr:row>
      <xdr:rowOff>73660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317875" y="7182485"/>
          <a:ext cx="6381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12065</xdr:rowOff>
    </xdr:from>
    <xdr:to>
      <xdr:col>22</xdr:col>
      <xdr:colOff>165100</xdr:colOff>
      <xdr:row>37</xdr:row>
      <xdr:rowOff>113030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3905250" y="7136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294640</xdr:rowOff>
    </xdr:from>
    <xdr:ext cx="7620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606800" y="6904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57785</xdr:rowOff>
    </xdr:from>
    <xdr:to>
      <xdr:col>18</xdr:col>
      <xdr:colOff>174625</xdr:colOff>
      <xdr:row>37</xdr:row>
      <xdr:rowOff>81915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2670175" y="7182485"/>
          <a:ext cx="6477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15875</xdr:rowOff>
    </xdr:from>
    <xdr:to>
      <xdr:col>19</xdr:col>
      <xdr:colOff>38100</xdr:colOff>
      <xdr:row>37</xdr:row>
      <xdr:rowOff>116840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270250" y="714057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37</xdr:row>
      <xdr:rowOff>102235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968625" y="722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15875</xdr:rowOff>
    </xdr:from>
    <xdr:to>
      <xdr:col>15</xdr:col>
      <xdr:colOff>101600</xdr:colOff>
      <xdr:row>37</xdr:row>
      <xdr:rowOff>116840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619375" y="7140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320925"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32385</xdr:rowOff>
    </xdr:from>
    <xdr:to>
      <xdr:col>29</xdr:col>
      <xdr:colOff>174625</xdr:colOff>
      <xdr:row>37</xdr:row>
      <xdr:rowOff>133350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140325" y="715708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3810</xdr:rowOff>
    </xdr:from>
    <xdr:ext cx="762000" cy="25971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264150" y="71285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20320</xdr:rowOff>
    </xdr:from>
    <xdr:to>
      <xdr:col>26</xdr:col>
      <xdr:colOff>101600</xdr:colOff>
      <xdr:row>37</xdr:row>
      <xdr:rowOff>121285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540250" y="71450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106045</xdr:rowOff>
    </xdr:from>
    <xdr:ext cx="7366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241800" y="7230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22860</xdr:rowOff>
    </xdr:from>
    <xdr:to>
      <xdr:col>22</xdr:col>
      <xdr:colOff>165100</xdr:colOff>
      <xdr:row>37</xdr:row>
      <xdr:rowOff>125095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90525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110490</xdr:rowOff>
    </xdr:from>
    <xdr:ext cx="762000" cy="2584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606800" y="723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8255</xdr:rowOff>
    </xdr:from>
    <xdr:to>
      <xdr:col>19</xdr:col>
      <xdr:colOff>38100</xdr:colOff>
      <xdr:row>37</xdr:row>
      <xdr:rowOff>109220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270250" y="713295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290195</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968625" y="690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32385</xdr:rowOff>
    </xdr:from>
    <xdr:to>
      <xdr:col>15</xdr:col>
      <xdr:colOff>101600</xdr:colOff>
      <xdr:row>37</xdr:row>
      <xdr:rowOff>133350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619375" y="7157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118110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320925" y="724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8920"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8133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5630" cy="2584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316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5630" cy="25908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84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38100</xdr:rowOff>
    </xdr:from>
    <xdr:ext cx="685165" cy="25908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105410</xdr:rowOff>
    </xdr:from>
    <xdr:to>
      <xdr:col>24</xdr:col>
      <xdr:colOff>62865</xdr:colOff>
      <xdr:row>38</xdr:row>
      <xdr:rowOff>123825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252595" y="507746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127635</xdr:rowOff>
    </xdr:from>
    <xdr:ext cx="534670" cy="259080"/>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305300"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123825</xdr:rowOff>
    </xdr:from>
    <xdr:to>
      <xdr:col>24</xdr:col>
      <xdr:colOff>152400</xdr:colOff>
      <xdr:row>38</xdr:row>
      <xdr:rowOff>123825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181475" y="663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52070</xdr:rowOff>
    </xdr:from>
    <xdr:ext cx="690245" cy="2584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305300" y="48526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105410</xdr:rowOff>
    </xdr:from>
    <xdr:to>
      <xdr:col>24</xdr:col>
      <xdr:colOff>152400</xdr:colOff>
      <xdr:row>29</xdr:row>
      <xdr:rowOff>105410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181475" y="507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38</xdr:row>
      <xdr:rowOff>60960</xdr:rowOff>
    </xdr:from>
    <xdr:to>
      <xdr:col>24</xdr:col>
      <xdr:colOff>63500</xdr:colOff>
      <xdr:row>38</xdr:row>
      <xdr:rowOff>62230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492500" y="657606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598805" cy="2584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305300" y="6189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203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62230</xdr:rowOff>
    </xdr:from>
    <xdr:to>
      <xdr:col>19</xdr:col>
      <xdr:colOff>174625</xdr:colOff>
      <xdr:row>38</xdr:row>
      <xdr:rowOff>90805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670175" y="657733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444875" y="63430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117475</xdr:rowOff>
    </xdr:from>
    <xdr:ext cx="598805"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211830" y="6118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90805</xdr:rowOff>
    </xdr:from>
    <xdr:to>
      <xdr:col>15</xdr:col>
      <xdr:colOff>50800</xdr:colOff>
      <xdr:row>38</xdr:row>
      <xdr:rowOff>96520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860550" y="660590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22860</xdr:rowOff>
    </xdr:from>
    <xdr:to>
      <xdr:col>15</xdr:col>
      <xdr:colOff>101600</xdr:colOff>
      <xdr:row>38</xdr:row>
      <xdr:rowOff>124460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619375"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140970</xdr:rowOff>
    </xdr:from>
    <xdr:ext cx="59880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402205" y="6313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38</xdr:row>
      <xdr:rowOff>93980</xdr:rowOff>
    </xdr:from>
    <xdr:to>
      <xdr:col>10</xdr:col>
      <xdr:colOff>114300</xdr:colOff>
      <xdr:row>38</xdr:row>
      <xdr:rowOff>96520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047750" y="660908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130175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80975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146685</xdr:rowOff>
    </xdr:from>
    <xdr:ext cx="598805" cy="2584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576705" y="6318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27940</xdr:rowOff>
    </xdr:from>
    <xdr:to>
      <xdr:col>6</xdr:col>
      <xdr:colOff>38100</xdr:colOff>
      <xdr:row>38</xdr:row>
      <xdr:rowOff>129540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00125" y="6543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146050</xdr:rowOff>
    </xdr:from>
    <xdr:ext cx="598805" cy="2584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767080" y="6318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203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96520</xdr:rowOff>
    </xdr:from>
    <xdr:ext cx="598805" cy="259080"/>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305300" y="644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11430</xdr:rowOff>
    </xdr:from>
    <xdr:to>
      <xdr:col>20</xdr:col>
      <xdr:colOff>38100</xdr:colOff>
      <xdr:row>38</xdr:row>
      <xdr:rowOff>113030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444875" y="6526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38</xdr:row>
      <xdr:rowOff>104140</xdr:rowOff>
    </xdr:from>
    <xdr:ext cx="59880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211830" y="661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40640</xdr:rowOff>
    </xdr:from>
    <xdr:to>
      <xdr:col>15</xdr:col>
      <xdr:colOff>101600</xdr:colOff>
      <xdr:row>38</xdr:row>
      <xdr:rowOff>141605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619375"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38</xdr:row>
      <xdr:rowOff>132715</xdr:rowOff>
    </xdr:from>
    <xdr:ext cx="598805" cy="2584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402205" y="6647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45720</xdr:rowOff>
    </xdr:from>
    <xdr:to>
      <xdr:col>10</xdr:col>
      <xdr:colOff>165100</xdr:colOff>
      <xdr:row>38</xdr:row>
      <xdr:rowOff>147320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80975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138430</xdr:rowOff>
    </xdr:from>
    <xdr:ext cx="598805" cy="25908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576705" y="6653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43180</xdr:rowOff>
    </xdr:from>
    <xdr:to>
      <xdr:col>6</xdr:col>
      <xdr:colOff>38100</xdr:colOff>
      <xdr:row>38</xdr:row>
      <xdr:rowOff>144780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00125" y="6558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135890</xdr:rowOff>
    </xdr:from>
    <xdr:ext cx="598805" cy="259080"/>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767080" y="6650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920"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4813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516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26670</xdr:rowOff>
    </xdr:from>
    <xdr:to>
      <xdr:col>24</xdr:col>
      <xdr:colOff>62865</xdr:colOff>
      <xdr:row>58</xdr:row>
      <xdr:rowOff>52070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252595" y="85991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55880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305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81475" y="999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144780</xdr:rowOff>
    </xdr:from>
    <xdr:ext cx="690245" cy="2584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305300" y="83743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26670</xdr:rowOff>
    </xdr:from>
    <xdr:to>
      <xdr:col>24</xdr:col>
      <xdr:colOff>152400</xdr:colOff>
      <xdr:row>50</xdr:row>
      <xdr:rowOff>26670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81475" y="8599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58</xdr:row>
      <xdr:rowOff>2540</xdr:rowOff>
    </xdr:from>
    <xdr:to>
      <xdr:col>24</xdr:col>
      <xdr:colOff>63500</xdr:colOff>
      <xdr:row>58</xdr:row>
      <xdr:rowOff>24765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492500" y="994664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55245</xdr:rowOff>
    </xdr:from>
    <xdr:ext cx="598805" cy="2584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305300" y="9656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32385</xdr:rowOff>
    </xdr:from>
    <xdr:to>
      <xdr:col>24</xdr:col>
      <xdr:colOff>114300</xdr:colOff>
      <xdr:row>57</xdr:row>
      <xdr:rowOff>133985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203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174625</xdr:colOff>
      <xdr:row>58</xdr:row>
      <xdr:rowOff>36195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670175" y="996886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17780</xdr:rowOff>
    </xdr:from>
    <xdr:to>
      <xdr:col>20</xdr:col>
      <xdr:colOff>38100</xdr:colOff>
      <xdr:row>57</xdr:row>
      <xdr:rowOff>119380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444875" y="9790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135890</xdr:rowOff>
    </xdr:from>
    <xdr:ext cx="598805" cy="25908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211830" y="956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19050</xdr:rowOff>
    </xdr:from>
    <xdr:to>
      <xdr:col>15</xdr:col>
      <xdr:colOff>50800</xdr:colOff>
      <xdr:row>58</xdr:row>
      <xdr:rowOff>36195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860550" y="996315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144145</xdr:rowOff>
    </xdr:from>
    <xdr:to>
      <xdr:col>15</xdr:col>
      <xdr:colOff>101600</xdr:colOff>
      <xdr:row>58</xdr:row>
      <xdr:rowOff>74930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619375"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90805</xdr:rowOff>
    </xdr:from>
    <xdr:ext cx="598805"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402205" y="9692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159385</xdr:rowOff>
    </xdr:from>
    <xdr:to>
      <xdr:col>10</xdr:col>
      <xdr:colOff>114300</xdr:colOff>
      <xdr:row>58</xdr:row>
      <xdr:rowOff>19050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047750" y="993203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80975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70485</xdr:rowOff>
    </xdr:from>
    <xdr:ext cx="59880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576705" y="10014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148590</xdr:rowOff>
    </xdr:from>
    <xdr:to>
      <xdr:col>6</xdr:col>
      <xdr:colOff>38100</xdr:colOff>
      <xdr:row>58</xdr:row>
      <xdr:rowOff>78740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00125" y="99212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69850</xdr:rowOff>
    </xdr:from>
    <xdr:ext cx="59880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767080" y="10013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123190</xdr:rowOff>
    </xdr:from>
    <xdr:to>
      <xdr:col>24</xdr:col>
      <xdr:colOff>114300</xdr:colOff>
      <xdr:row>58</xdr:row>
      <xdr:rowOff>53340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203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38100</xdr:rowOff>
    </xdr:from>
    <xdr:ext cx="598805"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305300" y="9810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444875" y="99180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66675</xdr:rowOff>
    </xdr:from>
    <xdr:ext cx="598805" cy="2584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211830" y="10010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156845</xdr:rowOff>
    </xdr:from>
    <xdr:to>
      <xdr:col>15</xdr:col>
      <xdr:colOff>101600</xdr:colOff>
      <xdr:row>58</xdr:row>
      <xdr:rowOff>86995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619375"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78105</xdr:rowOff>
    </xdr:from>
    <xdr:ext cx="59880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402205" y="10022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139700</xdr:rowOff>
    </xdr:from>
    <xdr:to>
      <xdr:col>10</xdr:col>
      <xdr:colOff>165100</xdr:colOff>
      <xdr:row>58</xdr:row>
      <xdr:rowOff>69850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80975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86360</xdr:rowOff>
    </xdr:from>
    <xdr:ext cx="59880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576705" y="9687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109220</xdr:rowOff>
    </xdr:from>
    <xdr:to>
      <xdr:col>6</xdr:col>
      <xdr:colOff>38100</xdr:colOff>
      <xdr:row>58</xdr:row>
      <xdr:rowOff>38735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00125" y="98818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55245</xdr:rowOff>
    </xdr:from>
    <xdr:ext cx="59880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67080" y="9656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920" cy="2584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48133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5630" cy="2584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5630"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5630"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158750</xdr:rowOff>
    </xdr:from>
    <xdr:to>
      <xdr:col>24</xdr:col>
      <xdr:colOff>62865</xdr:colOff>
      <xdr:row>78</xdr:row>
      <xdr:rowOff>135255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252595" y="12160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139065</xdr:rowOff>
    </xdr:from>
    <xdr:ext cx="378460" cy="25908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305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81475" y="13508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105410</xdr:rowOff>
    </xdr:from>
    <xdr:ext cx="598805"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305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158750</xdr:rowOff>
    </xdr:from>
    <xdr:to>
      <xdr:col>24</xdr:col>
      <xdr:colOff>152400</xdr:colOff>
      <xdr:row>70</xdr:row>
      <xdr:rowOff>158750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81475" y="12160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120650</xdr:rowOff>
    </xdr:from>
    <xdr:to>
      <xdr:col>24</xdr:col>
      <xdr:colOff>63500</xdr:colOff>
      <xdr:row>78</xdr:row>
      <xdr:rowOff>122555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492500" y="1349375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160020</xdr:rowOff>
    </xdr:from>
    <xdr:ext cx="53467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305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137160</xdr:rowOff>
    </xdr:from>
    <xdr:to>
      <xdr:col>24</xdr:col>
      <xdr:colOff>114300</xdr:colOff>
      <xdr:row>78</xdr:row>
      <xdr:rowOff>67310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203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115570</xdr:rowOff>
    </xdr:from>
    <xdr:to>
      <xdr:col>19</xdr:col>
      <xdr:colOff>174625</xdr:colOff>
      <xdr:row>78</xdr:row>
      <xdr:rowOff>120650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670175" y="1348867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155575</xdr:rowOff>
    </xdr:from>
    <xdr:to>
      <xdr:col>20</xdr:col>
      <xdr:colOff>38100</xdr:colOff>
      <xdr:row>78</xdr:row>
      <xdr:rowOff>86360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444875" y="133572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102235</xdr:rowOff>
    </xdr:from>
    <xdr:ext cx="534035" cy="2584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244215" y="13132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112395</xdr:rowOff>
    </xdr:from>
    <xdr:to>
      <xdr:col>15</xdr:col>
      <xdr:colOff>50800</xdr:colOff>
      <xdr:row>78</xdr:row>
      <xdr:rowOff>115570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860550" y="1348549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48260</xdr:rowOff>
    </xdr:from>
    <xdr:to>
      <xdr:col>15</xdr:col>
      <xdr:colOff>101600</xdr:colOff>
      <xdr:row>78</xdr:row>
      <xdr:rowOff>149860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619375"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166370</xdr:rowOff>
    </xdr:from>
    <xdr:ext cx="469265" cy="2584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451100" y="13196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112395</xdr:rowOff>
    </xdr:from>
    <xdr:to>
      <xdr:col>10</xdr:col>
      <xdr:colOff>114300</xdr:colOff>
      <xdr:row>78</xdr:row>
      <xdr:rowOff>121920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047750" y="1348549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43815</xdr:rowOff>
    </xdr:from>
    <xdr:to>
      <xdr:col>10</xdr:col>
      <xdr:colOff>165100</xdr:colOff>
      <xdr:row>78</xdr:row>
      <xdr:rowOff>145415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80975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162560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641475" y="13192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45720</xdr:rowOff>
    </xdr:from>
    <xdr:to>
      <xdr:col>6</xdr:col>
      <xdr:colOff>38100</xdr:colOff>
      <xdr:row>78</xdr:row>
      <xdr:rowOff>147320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00125" y="13418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163830</xdr:rowOff>
    </xdr:from>
    <xdr:ext cx="46926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31850" y="13194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71755</xdr:rowOff>
    </xdr:from>
    <xdr:to>
      <xdr:col>24</xdr:col>
      <xdr:colOff>114300</xdr:colOff>
      <xdr:row>79</xdr:row>
      <xdr:rowOff>1905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2037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158115</xdr:rowOff>
    </xdr:from>
    <xdr:ext cx="469900" cy="2584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305300" y="13359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69850</xdr:rowOff>
    </xdr:from>
    <xdr:to>
      <xdr:col>20</xdr:col>
      <xdr:colOff>38100</xdr:colOff>
      <xdr:row>79</xdr:row>
      <xdr:rowOff>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444875" y="13442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162560</xdr:rowOff>
    </xdr:from>
    <xdr:ext cx="4692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276600" y="13535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64770</xdr:rowOff>
    </xdr:from>
    <xdr:to>
      <xdr:col>15</xdr:col>
      <xdr:colOff>101600</xdr:colOff>
      <xdr:row>78</xdr:row>
      <xdr:rowOff>166370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619375"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157480</xdr:rowOff>
    </xdr:from>
    <xdr:ext cx="469265" cy="2584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451100" y="13530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61595</xdr:rowOff>
    </xdr:from>
    <xdr:to>
      <xdr:col>10</xdr:col>
      <xdr:colOff>165100</xdr:colOff>
      <xdr:row>78</xdr:row>
      <xdr:rowOff>163195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80975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154940</xdr:rowOff>
    </xdr:from>
    <xdr:ext cx="46926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641475"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71120</xdr:rowOff>
    </xdr:from>
    <xdr:to>
      <xdr:col>6</xdr:col>
      <xdr:colOff>38100</xdr:colOff>
      <xdr:row>79</xdr:row>
      <xdr:rowOff>1270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00125" y="13444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163830</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1850" y="1353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920"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48133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124460</xdr:rowOff>
    </xdr:from>
    <xdr:to>
      <xdr:col>24</xdr:col>
      <xdr:colOff>62865</xdr:colOff>
      <xdr:row>98</xdr:row>
      <xdr:rowOff>13970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252595" y="155549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17780</xdr:rowOff>
    </xdr:from>
    <xdr:ext cx="534670" cy="2584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305300" y="1681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13970</xdr:rowOff>
    </xdr:from>
    <xdr:to>
      <xdr:col>24</xdr:col>
      <xdr:colOff>152400</xdr:colOff>
      <xdr:row>98</xdr:row>
      <xdr:rowOff>13970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181475" y="16816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71120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305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124460</xdr:rowOff>
    </xdr:from>
    <xdr:to>
      <xdr:col>24</xdr:col>
      <xdr:colOff>152400</xdr:colOff>
      <xdr:row>90</xdr:row>
      <xdr:rowOff>124460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181475" y="1555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94</xdr:row>
      <xdr:rowOff>74930</xdr:rowOff>
    </xdr:from>
    <xdr:to>
      <xdr:col>24</xdr:col>
      <xdr:colOff>63500</xdr:colOff>
      <xdr:row>95</xdr:row>
      <xdr:rowOff>132080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492500" y="16191230"/>
          <a:ext cx="762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121920</xdr:rowOff>
    </xdr:from>
    <xdr:ext cx="534670" cy="2584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305300" y="16238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143510</xdr:rowOff>
    </xdr:from>
    <xdr:to>
      <xdr:col>24</xdr:col>
      <xdr:colOff>114300</xdr:colOff>
      <xdr:row>95</xdr:row>
      <xdr:rowOff>73660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203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132080</xdr:rowOff>
    </xdr:from>
    <xdr:to>
      <xdr:col>19</xdr:col>
      <xdr:colOff>174625</xdr:colOff>
      <xdr:row>95</xdr:row>
      <xdr:rowOff>135255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670175" y="1641983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99695</xdr:rowOff>
    </xdr:from>
    <xdr:to>
      <xdr:col>20</xdr:col>
      <xdr:colOff>38100</xdr:colOff>
      <xdr:row>96</xdr:row>
      <xdr:rowOff>29845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444875" y="1638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20955</xdr:rowOff>
    </xdr:from>
    <xdr:ext cx="534035" cy="2584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244215" y="1648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135255</xdr:rowOff>
    </xdr:from>
    <xdr:to>
      <xdr:col>15</xdr:col>
      <xdr:colOff>50800</xdr:colOff>
      <xdr:row>95</xdr:row>
      <xdr:rowOff>151765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860550" y="1642300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144145</xdr:rowOff>
    </xdr:from>
    <xdr:to>
      <xdr:col>15</xdr:col>
      <xdr:colOff>101600</xdr:colOff>
      <xdr:row>96</xdr:row>
      <xdr:rowOff>74930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619375"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65405</xdr:rowOff>
    </xdr:from>
    <xdr:ext cx="534035" cy="2584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434590"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95</xdr:row>
      <xdr:rowOff>128270</xdr:rowOff>
    </xdr:from>
    <xdr:to>
      <xdr:col>10</xdr:col>
      <xdr:colOff>114300</xdr:colOff>
      <xdr:row>95</xdr:row>
      <xdr:rowOff>151765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047750" y="1641602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151765</xdr:rowOff>
    </xdr:from>
    <xdr:to>
      <xdr:col>10</xdr:col>
      <xdr:colOff>165100</xdr:colOff>
      <xdr:row>96</xdr:row>
      <xdr:rowOff>81915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80975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73025</xdr:rowOff>
    </xdr:from>
    <xdr:ext cx="53403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609090" y="1653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162560</xdr:rowOff>
    </xdr:from>
    <xdr:to>
      <xdr:col>6</xdr:col>
      <xdr:colOff>38100</xdr:colOff>
      <xdr:row>96</xdr:row>
      <xdr:rowOff>92710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00125" y="16450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83820</xdr:rowOff>
    </xdr:from>
    <xdr:ext cx="53403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799465" y="1654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24130</xdr:rowOff>
    </xdr:from>
    <xdr:to>
      <xdr:col>24</xdr:col>
      <xdr:colOff>114300</xdr:colOff>
      <xdr:row>94</xdr:row>
      <xdr:rowOff>125730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203700" y="161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46990</xdr:rowOff>
    </xdr:from>
    <xdr:ext cx="598805" cy="25908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305300" y="15991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80645</xdr:rowOff>
    </xdr:from>
    <xdr:to>
      <xdr:col>20</xdr:col>
      <xdr:colOff>38100</xdr:colOff>
      <xdr:row>96</xdr:row>
      <xdr:rowOff>10795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444875" y="163683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27305</xdr:rowOff>
    </xdr:from>
    <xdr:ext cx="53403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44215" y="16143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84455</xdr:rowOff>
    </xdr:from>
    <xdr:to>
      <xdr:col>15</xdr:col>
      <xdr:colOff>101600</xdr:colOff>
      <xdr:row>96</xdr:row>
      <xdr:rowOff>14605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619375"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31115</xdr:rowOff>
    </xdr:from>
    <xdr:ext cx="534035" cy="2584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434590"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100965</xdr:rowOff>
    </xdr:from>
    <xdr:to>
      <xdr:col>10</xdr:col>
      <xdr:colOff>165100</xdr:colOff>
      <xdr:row>96</xdr:row>
      <xdr:rowOff>31115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80975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47625</xdr:rowOff>
    </xdr:from>
    <xdr:ext cx="534035"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609090" y="1616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77470</xdr:rowOff>
    </xdr:from>
    <xdr:to>
      <xdr:col>6</xdr:col>
      <xdr:colOff>38100</xdr:colOff>
      <xdr:row>96</xdr:row>
      <xdr:rowOff>7620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00125" y="16365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24130</xdr:rowOff>
    </xdr:from>
    <xdr:ext cx="53403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79946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920" cy="25908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563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516245"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5630" cy="2584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516245"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16245"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16245"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26075"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99695</xdr:rowOff>
    </xdr:from>
    <xdr:to>
      <xdr:col>54</xdr:col>
      <xdr:colOff>174625</xdr:colOff>
      <xdr:row>38</xdr:row>
      <xdr:rowOff>97790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04375" y="541464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100965</xdr:rowOff>
    </xdr:from>
    <xdr:ext cx="534670" cy="2584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9655175" y="6616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97790</xdr:rowOff>
    </xdr:from>
    <xdr:to>
      <xdr:col>55</xdr:col>
      <xdr:colOff>88900</xdr:colOff>
      <xdr:row>38</xdr:row>
      <xdr:rowOff>97790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531350" y="661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46355</xdr:rowOff>
    </xdr:from>
    <xdr:ext cx="598805" cy="259080"/>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9655175" y="51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99695</xdr:rowOff>
    </xdr:from>
    <xdr:to>
      <xdr:col>55</xdr:col>
      <xdr:colOff>88900</xdr:colOff>
      <xdr:row>31</xdr:row>
      <xdr:rowOff>99695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531350" y="5414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132080</xdr:rowOff>
    </xdr:from>
    <xdr:to>
      <xdr:col>55</xdr:col>
      <xdr:colOff>0</xdr:colOff>
      <xdr:row>37</xdr:row>
      <xdr:rowOff>128905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845550" y="6304280"/>
          <a:ext cx="75882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120650</xdr:rowOff>
    </xdr:from>
    <xdr:ext cx="598805" cy="2584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9655175" y="61214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97790</xdr:rowOff>
    </xdr:from>
    <xdr:to>
      <xdr:col>55</xdr:col>
      <xdr:colOff>50800</xdr:colOff>
      <xdr:row>37</xdr:row>
      <xdr:rowOff>27305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69450" y="62699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132080</xdr:rowOff>
    </xdr:from>
    <xdr:to>
      <xdr:col>50</xdr:col>
      <xdr:colOff>114300</xdr:colOff>
      <xdr:row>37</xdr:row>
      <xdr:rowOff>168275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032750" y="6304280"/>
          <a:ext cx="8128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57785</xdr:rowOff>
    </xdr:from>
    <xdr:to>
      <xdr:col>50</xdr:col>
      <xdr:colOff>165100</xdr:colOff>
      <xdr:row>35</xdr:row>
      <xdr:rowOff>159385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79475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4445</xdr:rowOff>
    </xdr:from>
    <xdr:ext cx="598805"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561705" y="5833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166370</xdr:rowOff>
    </xdr:from>
    <xdr:to>
      <xdr:col>45</xdr:col>
      <xdr:colOff>174625</xdr:colOff>
      <xdr:row>37</xdr:row>
      <xdr:rowOff>168275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210425" y="651002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118745</xdr:rowOff>
    </xdr:from>
    <xdr:to>
      <xdr:col>46</xdr:col>
      <xdr:colOff>38100</xdr:colOff>
      <xdr:row>38</xdr:row>
      <xdr:rowOff>48895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985125" y="646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40640</xdr:rowOff>
    </xdr:from>
    <xdr:ext cx="598805" cy="2584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752080" y="6555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109220</xdr:rowOff>
    </xdr:from>
    <xdr:to>
      <xdr:col>41</xdr:col>
      <xdr:colOff>50800</xdr:colOff>
      <xdr:row>37</xdr:row>
      <xdr:rowOff>166370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400800" y="645287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50165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159625"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41275</xdr:rowOff>
    </xdr:from>
    <xdr:ext cx="598805"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942455" y="6556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114935</xdr:rowOff>
    </xdr:from>
    <xdr:to>
      <xdr:col>36</xdr:col>
      <xdr:colOff>165100</xdr:colOff>
      <xdr:row>38</xdr:row>
      <xdr:rowOff>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3500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36195</xdr:rowOff>
    </xdr:from>
    <xdr:ext cx="598805"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116955" y="6551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69450" y="6421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56515</xdr:rowOff>
    </xdr:from>
    <xdr:ext cx="598805" cy="2584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9655175" y="6400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135,821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81280</xdr:rowOff>
    </xdr:from>
    <xdr:to>
      <xdr:col>50</xdr:col>
      <xdr:colOff>165100</xdr:colOff>
      <xdr:row>37</xdr:row>
      <xdr:rowOff>11430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79475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3175</xdr:rowOff>
    </xdr:from>
    <xdr:ext cx="59880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61705" y="6346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117475</xdr:rowOff>
    </xdr:from>
    <xdr:to>
      <xdr:col>46</xdr:col>
      <xdr:colOff>38100</xdr:colOff>
      <xdr:row>38</xdr:row>
      <xdr:rowOff>47625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985125" y="6461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64135</xdr:rowOff>
    </xdr:from>
    <xdr:ext cx="598805"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752080" y="6236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114935</xdr:rowOff>
    </xdr:from>
    <xdr:to>
      <xdr:col>41</xdr:col>
      <xdr:colOff>101600</xdr:colOff>
      <xdr:row>38</xdr:row>
      <xdr:rowOff>45085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159625"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61595</xdr:rowOff>
    </xdr:from>
    <xdr:ext cx="59880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942455" y="623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58420</xdr:rowOff>
    </xdr:from>
    <xdr:to>
      <xdr:col>36</xdr:col>
      <xdr:colOff>165100</xdr:colOff>
      <xdr:row>37</xdr:row>
      <xdr:rowOff>160020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3500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5080</xdr:rowOff>
    </xdr:from>
    <xdr:ext cx="59880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116955" y="6177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920"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831205"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144145</xdr:rowOff>
    </xdr:from>
    <xdr:ext cx="685165" cy="2584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426075" y="974534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160655</xdr:rowOff>
    </xdr:from>
    <xdr:ext cx="68516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426075" y="941895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6350</xdr:rowOff>
    </xdr:from>
    <xdr:ext cx="68516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426075" y="90932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516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26075"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26075"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168275</xdr:rowOff>
    </xdr:from>
    <xdr:to>
      <xdr:col>54</xdr:col>
      <xdr:colOff>174625</xdr:colOff>
      <xdr:row>59</xdr:row>
      <xdr:rowOff>86360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04375" y="874077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89535</xdr:rowOff>
    </xdr:from>
    <xdr:ext cx="534670" cy="2584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9655175" y="10205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86360</xdr:rowOff>
    </xdr:from>
    <xdr:to>
      <xdr:col>55</xdr:col>
      <xdr:colOff>88900</xdr:colOff>
      <xdr:row>59</xdr:row>
      <xdr:rowOff>86360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531350" y="1020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114935</xdr:rowOff>
    </xdr:from>
    <xdr:ext cx="690245"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9655175" y="8515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168275</xdr:rowOff>
    </xdr:from>
    <xdr:to>
      <xdr:col>55</xdr:col>
      <xdr:colOff>88900</xdr:colOff>
      <xdr:row>50</xdr:row>
      <xdr:rowOff>168275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531350" y="874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121285</xdr:rowOff>
    </xdr:from>
    <xdr:to>
      <xdr:col>55</xdr:col>
      <xdr:colOff>0</xdr:colOff>
      <xdr:row>59</xdr:row>
      <xdr:rowOff>36830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845550" y="10065385"/>
          <a:ext cx="7588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79375</xdr:rowOff>
    </xdr:from>
    <xdr:ext cx="598805" cy="2584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9655175" y="100234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100965</xdr:rowOff>
    </xdr:from>
    <xdr:to>
      <xdr:col>55</xdr:col>
      <xdr:colOff>50800</xdr:colOff>
      <xdr:row>59</xdr:row>
      <xdr:rowOff>31115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69450" y="100450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58</xdr:row>
      <xdr:rowOff>160020</xdr:rowOff>
    </xdr:from>
    <xdr:to>
      <xdr:col>50</xdr:col>
      <xdr:colOff>114300</xdr:colOff>
      <xdr:row>59</xdr:row>
      <xdr:rowOff>36830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032750" y="1010412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111125</xdr:rowOff>
    </xdr:from>
    <xdr:to>
      <xdr:col>50</xdr:col>
      <xdr:colOff>165100</xdr:colOff>
      <xdr:row>59</xdr:row>
      <xdr:rowOff>41275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79475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57785</xdr:rowOff>
    </xdr:from>
    <xdr:ext cx="59880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561705" y="9830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160020</xdr:rowOff>
    </xdr:from>
    <xdr:to>
      <xdr:col>45</xdr:col>
      <xdr:colOff>174625</xdr:colOff>
      <xdr:row>59</xdr:row>
      <xdr:rowOff>57785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210425" y="10104120"/>
          <a:ext cx="8223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635</xdr:rowOff>
    </xdr:from>
    <xdr:to>
      <xdr:col>46</xdr:col>
      <xdr:colOff>38100</xdr:colOff>
      <xdr:row>59</xdr:row>
      <xdr:rowOff>102235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985125" y="10116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93345</xdr:rowOff>
    </xdr:from>
    <xdr:ext cx="59880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752080" y="10208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31115</xdr:rowOff>
    </xdr:from>
    <xdr:to>
      <xdr:col>41</xdr:col>
      <xdr:colOff>50800</xdr:colOff>
      <xdr:row>59</xdr:row>
      <xdr:rowOff>57785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400800" y="1014666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xdr:rowOff>
    </xdr:from>
    <xdr:to>
      <xdr:col>41</xdr:col>
      <xdr:colOff>101600</xdr:colOff>
      <xdr:row>59</xdr:row>
      <xdr:rowOff>109855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159625"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100965</xdr:rowOff>
    </xdr:from>
    <xdr:ext cx="598805"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942455" y="10216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59</xdr:row>
      <xdr:rowOff>10160</xdr:rowOff>
    </xdr:from>
    <xdr:to>
      <xdr:col>36</xdr:col>
      <xdr:colOff>165100</xdr:colOff>
      <xdr:row>59</xdr:row>
      <xdr:rowOff>111760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3500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102870</xdr:rowOff>
    </xdr:from>
    <xdr:ext cx="59880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116955" y="1021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70485</xdr:rowOff>
    </xdr:from>
    <xdr:to>
      <xdr:col>55</xdr:col>
      <xdr:colOff>50800</xdr:colOff>
      <xdr:row>59</xdr:row>
      <xdr:rowOff>635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69450" y="10014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93345</xdr:rowOff>
    </xdr:from>
    <xdr:ext cx="598805"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9655175" y="9865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157480</xdr:rowOff>
    </xdr:from>
    <xdr:to>
      <xdr:col>50</xdr:col>
      <xdr:colOff>165100</xdr:colOff>
      <xdr:row>59</xdr:row>
      <xdr:rowOff>87630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79475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78740</xdr:rowOff>
    </xdr:from>
    <xdr:ext cx="59880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61705" y="1019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109220</xdr:rowOff>
    </xdr:from>
    <xdr:to>
      <xdr:col>46</xdr:col>
      <xdr:colOff>38100</xdr:colOff>
      <xdr:row>59</xdr:row>
      <xdr:rowOff>39370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985125" y="10053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55880</xdr:rowOff>
    </xdr:from>
    <xdr:ext cx="59880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752080" y="9828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6985</xdr:rowOff>
    </xdr:from>
    <xdr:to>
      <xdr:col>41</xdr:col>
      <xdr:colOff>101600</xdr:colOff>
      <xdr:row>59</xdr:row>
      <xdr:rowOff>109220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159625"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125095</xdr:rowOff>
    </xdr:from>
    <xdr:ext cx="598805"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942455" y="9897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151765</xdr:rowOff>
    </xdr:from>
    <xdr:to>
      <xdr:col>36</xdr:col>
      <xdr:colOff>165100</xdr:colOff>
      <xdr:row>59</xdr:row>
      <xdr:rowOff>81915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3500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98425</xdr:rowOff>
    </xdr:from>
    <xdr:ext cx="598805"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116955" y="9871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920" cy="2584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5165"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426075"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5165" cy="2584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26075"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5165" cy="2584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26075"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2607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144145</xdr:rowOff>
    </xdr:from>
    <xdr:to>
      <xdr:col>54</xdr:col>
      <xdr:colOff>174625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04375" y="1231709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9655175"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90805</xdr:rowOff>
    </xdr:from>
    <xdr:ext cx="690245" cy="2584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9655175" y="12092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144145</xdr:rowOff>
    </xdr:from>
    <xdr:to>
      <xdr:col>55</xdr:col>
      <xdr:colOff>88900</xdr:colOff>
      <xdr:row>71</xdr:row>
      <xdr:rowOff>144145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531350" y="12317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139065</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845550" y="1351216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48260</xdr:rowOff>
    </xdr:from>
    <xdr:ext cx="598805"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9655175" y="13249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69450" y="13398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139065</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032750" y="1351216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35560</xdr:rowOff>
    </xdr:from>
    <xdr:to>
      <xdr:col>50</xdr:col>
      <xdr:colOff>165100</xdr:colOff>
      <xdr:row>78</xdr:row>
      <xdr:rowOff>137160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79475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153670</xdr:rowOff>
    </xdr:from>
    <xdr:ext cx="59880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561705" y="13183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136525</xdr:rowOff>
    </xdr:from>
    <xdr:to>
      <xdr:col>45</xdr:col>
      <xdr:colOff>174625</xdr:colOff>
      <xdr:row>78</xdr:row>
      <xdr:rowOff>139065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210425" y="1350962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65405</xdr:rowOff>
    </xdr:from>
    <xdr:to>
      <xdr:col>46</xdr:col>
      <xdr:colOff>38100</xdr:colOff>
      <xdr:row>78</xdr:row>
      <xdr:rowOff>167005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985125" y="134385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xdr:rowOff>
    </xdr:from>
    <xdr:ext cx="53403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78446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116205</xdr:rowOff>
    </xdr:from>
    <xdr:to>
      <xdr:col>41</xdr:col>
      <xdr:colOff>50800</xdr:colOff>
      <xdr:row>78</xdr:row>
      <xdr:rowOff>136525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400800" y="1348930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70485</xdr:rowOff>
    </xdr:from>
    <xdr:to>
      <xdr:col>41</xdr:col>
      <xdr:colOff>101600</xdr:colOff>
      <xdr:row>79</xdr:row>
      <xdr:rowOff>635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159625"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17780</xdr:rowOff>
    </xdr:from>
    <xdr:ext cx="534035"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974840"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69850</xdr:rowOff>
    </xdr:from>
    <xdr:to>
      <xdr:col>36</xdr:col>
      <xdr:colOff>165100</xdr:colOff>
      <xdr:row>78</xdr:row>
      <xdr:rowOff>171450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3500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162560</xdr:rowOff>
    </xdr:from>
    <xdr:ext cx="53403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149340" y="1353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88265</xdr:rowOff>
    </xdr:from>
    <xdr:to>
      <xdr:col>55</xdr:col>
      <xdr:colOff>50800</xdr:colOff>
      <xdr:row>79</xdr:row>
      <xdr:rowOff>18415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69450" y="13461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xdr:rowOff>
    </xdr:from>
    <xdr:ext cx="378460"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9655175" y="1337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79475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174625</xdr:colOff>
      <xdr:row>79</xdr:row>
      <xdr:rowOff>10160</xdr:rowOff>
    </xdr:from>
    <xdr:ext cx="24955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73125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88265</xdr:rowOff>
    </xdr:from>
    <xdr:to>
      <xdr:col>46</xdr:col>
      <xdr:colOff>38100</xdr:colOff>
      <xdr:row>79</xdr:row>
      <xdr:rowOff>18415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985125" y="13461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9525</xdr:rowOff>
    </xdr:from>
    <xdr:ext cx="469265" cy="2584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816850" y="13554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86360</xdr:rowOff>
    </xdr:from>
    <xdr:to>
      <xdr:col>41</xdr:col>
      <xdr:colOff>101600</xdr:colOff>
      <xdr:row>79</xdr:row>
      <xdr:rowOff>15875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159625"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6985</xdr:rowOff>
    </xdr:from>
    <xdr:ext cx="469265"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991350" y="1355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65405</xdr:rowOff>
    </xdr:from>
    <xdr:to>
      <xdr:col>36</xdr:col>
      <xdr:colOff>165100</xdr:colOff>
      <xdr:row>78</xdr:row>
      <xdr:rowOff>167005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3500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12065</xdr:rowOff>
    </xdr:from>
    <xdr:ext cx="53403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149340"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584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831205"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5165" cy="2584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426075"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5165"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26075"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516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26075"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2607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91</xdr:row>
      <xdr:rowOff>86360</xdr:rowOff>
    </xdr:from>
    <xdr:to>
      <xdr:col>54</xdr:col>
      <xdr:colOff>174625</xdr:colOff>
      <xdr:row>98</xdr:row>
      <xdr:rowOff>132715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04375" y="1568831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534670" cy="2584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9655175"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531350" y="1693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33020</xdr:rowOff>
    </xdr:from>
    <xdr:ext cx="690245" cy="259080"/>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9655175" y="1546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86360</xdr:rowOff>
    </xdr:from>
    <xdr:to>
      <xdr:col>55</xdr:col>
      <xdr:colOff>88900</xdr:colOff>
      <xdr:row>91</xdr:row>
      <xdr:rowOff>86360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531350" y="15688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110490</xdr:rowOff>
    </xdr:from>
    <xdr:to>
      <xdr:col>55</xdr:col>
      <xdr:colOff>0</xdr:colOff>
      <xdr:row>98</xdr:row>
      <xdr:rowOff>59690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845550" y="16741140"/>
          <a:ext cx="75882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153035</xdr:rowOff>
    </xdr:from>
    <xdr:ext cx="598805" cy="259080"/>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9655175" y="16783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3175</xdr:rowOff>
    </xdr:from>
    <xdr:to>
      <xdr:col>55</xdr:col>
      <xdr:colOff>50800</xdr:colOff>
      <xdr:row>98</xdr:row>
      <xdr:rowOff>104775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69450" y="16805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170180</xdr:rowOff>
    </xdr:from>
    <xdr:to>
      <xdr:col>50</xdr:col>
      <xdr:colOff>114300</xdr:colOff>
      <xdr:row>98</xdr:row>
      <xdr:rowOff>59690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032750" y="1680083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0</xdr:rowOff>
    </xdr:from>
    <xdr:to>
      <xdr:col>50</xdr:col>
      <xdr:colOff>165100</xdr:colOff>
      <xdr:row>98</xdr:row>
      <xdr:rowOff>101600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79475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118110</xdr:rowOff>
    </xdr:from>
    <xdr:ext cx="598805"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61705" y="1657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170180</xdr:rowOff>
    </xdr:from>
    <xdr:to>
      <xdr:col>45</xdr:col>
      <xdr:colOff>174625</xdr:colOff>
      <xdr:row>98</xdr:row>
      <xdr:rowOff>91440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210425" y="16800830"/>
          <a:ext cx="8223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53340</xdr:rowOff>
    </xdr:from>
    <xdr:to>
      <xdr:col>46</xdr:col>
      <xdr:colOff>38100</xdr:colOff>
      <xdr:row>98</xdr:row>
      <xdr:rowOff>154940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985125" y="16855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146050</xdr:rowOff>
    </xdr:from>
    <xdr:ext cx="53403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784465" y="16948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91440</xdr:rowOff>
    </xdr:from>
    <xdr:to>
      <xdr:col>41</xdr:col>
      <xdr:colOff>50800</xdr:colOff>
      <xdr:row>98</xdr:row>
      <xdr:rowOff>97790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400800" y="1689354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58420</xdr:rowOff>
    </xdr:from>
    <xdr:to>
      <xdr:col>41</xdr:col>
      <xdr:colOff>101600</xdr:colOff>
      <xdr:row>98</xdr:row>
      <xdr:rowOff>160020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159625"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151130</xdr:rowOff>
    </xdr:from>
    <xdr:ext cx="53403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974840"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62230</xdr:rowOff>
    </xdr:from>
    <xdr:to>
      <xdr:col>36</xdr:col>
      <xdr:colOff>165100</xdr:colOff>
      <xdr:row>98</xdr:row>
      <xdr:rowOff>163830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3500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154940</xdr:rowOff>
    </xdr:from>
    <xdr:ext cx="534035" cy="2584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149340"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59690</xdr:rowOff>
    </xdr:from>
    <xdr:to>
      <xdr:col>55</xdr:col>
      <xdr:colOff>50800</xdr:colOff>
      <xdr:row>97</xdr:row>
      <xdr:rowOff>161290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69450" y="16690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82550</xdr:rowOff>
    </xdr:from>
    <xdr:ext cx="598805" cy="259080"/>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9655175" y="1654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438,588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8890</xdr:rowOff>
    </xdr:from>
    <xdr:to>
      <xdr:col>50</xdr:col>
      <xdr:colOff>165100</xdr:colOff>
      <xdr:row>98</xdr:row>
      <xdr:rowOff>110490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79475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101600</xdr:rowOff>
    </xdr:from>
    <xdr:ext cx="59880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61705" y="1690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119380</xdr:rowOff>
    </xdr:from>
    <xdr:to>
      <xdr:col>46</xdr:col>
      <xdr:colOff>38100</xdr:colOff>
      <xdr:row>98</xdr:row>
      <xdr:rowOff>49530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985125" y="16750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66040</xdr:rowOff>
    </xdr:from>
    <xdr:ext cx="598805" cy="2584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752080" y="16525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40640</xdr:rowOff>
    </xdr:from>
    <xdr:to>
      <xdr:col>41</xdr:col>
      <xdr:colOff>101600</xdr:colOff>
      <xdr:row>98</xdr:row>
      <xdr:rowOff>142240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159625"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158750</xdr:rowOff>
    </xdr:from>
    <xdr:ext cx="59880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942455" y="16617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46990</xdr:rowOff>
    </xdr:from>
    <xdr:to>
      <xdr:col>36</xdr:col>
      <xdr:colOff>165100</xdr:colOff>
      <xdr:row>98</xdr:row>
      <xdr:rowOff>148590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3500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165100</xdr:rowOff>
    </xdr:from>
    <xdr:ext cx="5340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149340" y="16624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174625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920" cy="2584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18108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174625</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5630" cy="2584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86612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174625</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5630"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86612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174625</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5630" cy="2584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86612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5630" cy="2584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968220" y="5324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146050</xdr:rowOff>
    </xdr:from>
    <xdr:ext cx="249555" cy="2584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5017750" y="66611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127635</xdr:rowOff>
    </xdr:from>
    <xdr:ext cx="598805" cy="259080"/>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5017750" y="509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881225" y="53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113665</xdr:rowOff>
    </xdr:from>
    <xdr:to>
      <xdr:col>85</xdr:col>
      <xdr:colOff>127000</xdr:colOff>
      <xdr:row>38</xdr:row>
      <xdr:rowOff>123190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195425" y="662876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63500</xdr:rowOff>
    </xdr:from>
    <xdr:ext cx="534670" cy="2584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5017750" y="6407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40640</xdr:rowOff>
    </xdr:from>
    <xdr:to>
      <xdr:col>85</xdr:col>
      <xdr:colOff>174625</xdr:colOff>
      <xdr:row>38</xdr:row>
      <xdr:rowOff>142240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919325" y="65557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113665</xdr:rowOff>
    </xdr:from>
    <xdr:to>
      <xdr:col>81</xdr:col>
      <xdr:colOff>50800</xdr:colOff>
      <xdr:row>38</xdr:row>
      <xdr:rowOff>127635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385800" y="662876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29845</xdr:rowOff>
    </xdr:from>
    <xdr:to>
      <xdr:col>81</xdr:col>
      <xdr:colOff>101600</xdr:colOff>
      <xdr:row>38</xdr:row>
      <xdr:rowOff>132080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144625"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147955</xdr:rowOff>
    </xdr:from>
    <xdr:ext cx="53403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959840" y="632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127635</xdr:rowOff>
    </xdr:from>
    <xdr:to>
      <xdr:col>76</xdr:col>
      <xdr:colOff>114300</xdr:colOff>
      <xdr:row>38</xdr:row>
      <xdr:rowOff>132715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573000" y="664273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3350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6350</xdr:rowOff>
    </xdr:from>
    <xdr:ext cx="534035" cy="2584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134340"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132715</xdr:rowOff>
    </xdr:from>
    <xdr:to>
      <xdr:col>71</xdr:col>
      <xdr:colOff>174625</xdr:colOff>
      <xdr:row>38</xdr:row>
      <xdr:rowOff>138430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1750675" y="664781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60325</xdr:rowOff>
    </xdr:from>
    <xdr:to>
      <xdr:col>72</xdr:col>
      <xdr:colOff>38100</xdr:colOff>
      <xdr:row>38</xdr:row>
      <xdr:rowOff>161925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525375" y="6575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6985</xdr:rowOff>
    </xdr:from>
    <xdr:ext cx="534035"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324715" y="6350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64135</xdr:rowOff>
    </xdr:from>
    <xdr:to>
      <xdr:col>67</xdr:col>
      <xdr:colOff>101600</xdr:colOff>
      <xdr:row>38</xdr:row>
      <xdr:rowOff>166370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1699875"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10795</xdr:rowOff>
    </xdr:from>
    <xdr:ext cx="534035"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515090"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72390</xdr:rowOff>
    </xdr:from>
    <xdr:to>
      <xdr:col>85</xdr:col>
      <xdr:colOff>174625</xdr:colOff>
      <xdr:row>39</xdr:row>
      <xdr:rowOff>2540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919325" y="65874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19050</xdr:rowOff>
    </xdr:from>
    <xdr:ext cx="469900" cy="2584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5017750" y="6534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63500</xdr:rowOff>
    </xdr:from>
    <xdr:to>
      <xdr:col>81</xdr:col>
      <xdr:colOff>101600</xdr:colOff>
      <xdr:row>38</xdr:row>
      <xdr:rowOff>164465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144625"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155575</xdr:rowOff>
    </xdr:from>
    <xdr:ext cx="534035"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959840" y="6670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76835</xdr:rowOff>
    </xdr:from>
    <xdr:to>
      <xdr:col>76</xdr:col>
      <xdr:colOff>165100</xdr:colOff>
      <xdr:row>39</xdr:row>
      <xdr:rowOff>6985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3350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169545</xdr:rowOff>
    </xdr:from>
    <xdr:ext cx="46926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166725" y="6684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81915</xdr:rowOff>
    </xdr:from>
    <xdr:to>
      <xdr:col>72</xdr:col>
      <xdr:colOff>38100</xdr:colOff>
      <xdr:row>39</xdr:row>
      <xdr:rowOff>12065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525375" y="6597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3175</xdr:rowOff>
    </xdr:from>
    <xdr:ext cx="46926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357100" y="6689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87630</xdr:rowOff>
    </xdr:from>
    <xdr:to>
      <xdr:col>67</xdr:col>
      <xdr:colOff>101600</xdr:colOff>
      <xdr:row>39</xdr:row>
      <xdr:rowOff>17780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1699875"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8890</xdr:rowOff>
    </xdr:from>
    <xdr:ext cx="377825"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577320" y="66954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174625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920"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84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10160</xdr:rowOff>
    </xdr:from>
    <xdr:ext cx="249555" cy="259080"/>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10160</xdr:rowOff>
    </xdr:from>
    <xdr:ext cx="249555" cy="259080"/>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67310</xdr:rowOff>
    </xdr:from>
    <xdr:ext cx="249555" cy="259080"/>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10160</xdr:rowOff>
    </xdr:from>
    <xdr:ext cx="249555"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174625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124460</xdr:rowOff>
    </xdr:from>
    <xdr:ext cx="249555" cy="259080"/>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35560</xdr:rowOff>
    </xdr:from>
    <xdr:ext cx="24955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174625</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181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174625</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563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086612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174625</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5630" cy="2584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86612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174625</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563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86612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174625</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563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8661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79182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107315</xdr:rowOff>
    </xdr:from>
    <xdr:to>
      <xdr:col>85</xdr:col>
      <xdr:colOff>126365</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968220"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48260</xdr:rowOff>
    </xdr:from>
    <xdr:ext cx="249555" cy="259080"/>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501775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881225"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53975</xdr:rowOff>
    </xdr:from>
    <xdr:ext cx="598805" cy="2584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5017750" y="11884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107315</xdr:rowOff>
    </xdr:from>
    <xdr:to>
      <xdr:col>86</xdr:col>
      <xdr:colOff>25400</xdr:colOff>
      <xdr:row>70</xdr:row>
      <xdr:rowOff>107315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881225" y="1210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143510</xdr:rowOff>
    </xdr:from>
    <xdr:to>
      <xdr:col>85</xdr:col>
      <xdr:colOff>127000</xdr:colOff>
      <xdr:row>78</xdr:row>
      <xdr:rowOff>38735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195425" y="13345160"/>
          <a:ext cx="774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74930</xdr:rowOff>
    </xdr:from>
    <xdr:ext cx="598805" cy="2584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5017750" y="131051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52070</xdr:rowOff>
    </xdr:from>
    <xdr:to>
      <xdr:col>85</xdr:col>
      <xdr:colOff>174625</xdr:colOff>
      <xdr:row>77</xdr:row>
      <xdr:rowOff>153035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919325" y="132537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38735</xdr:rowOff>
    </xdr:from>
    <xdr:to>
      <xdr:col>81</xdr:col>
      <xdr:colOff>50800</xdr:colOff>
      <xdr:row>78</xdr:row>
      <xdr:rowOff>80010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385800" y="1341183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46355</xdr:rowOff>
    </xdr:from>
    <xdr:to>
      <xdr:col>81</xdr:col>
      <xdr:colOff>101600</xdr:colOff>
      <xdr:row>77</xdr:row>
      <xdr:rowOff>147955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144625"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164465</xdr:rowOff>
    </xdr:from>
    <xdr:ext cx="59880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927455" y="13023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73660</xdr:rowOff>
    </xdr:from>
    <xdr:to>
      <xdr:col>76</xdr:col>
      <xdr:colOff>114300</xdr:colOff>
      <xdr:row>78</xdr:row>
      <xdr:rowOff>80010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573000" y="1344676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29210</xdr:rowOff>
    </xdr:from>
    <xdr:to>
      <xdr:col>76</xdr:col>
      <xdr:colOff>165100</xdr:colOff>
      <xdr:row>78</xdr:row>
      <xdr:rowOff>130175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3350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146685</xdr:rowOff>
    </xdr:from>
    <xdr:ext cx="534035" cy="2584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134340"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73660</xdr:rowOff>
    </xdr:from>
    <xdr:to>
      <xdr:col>71</xdr:col>
      <xdr:colOff>174625</xdr:colOff>
      <xdr:row>78</xdr:row>
      <xdr:rowOff>81915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1750675" y="1344676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22225</xdr:rowOff>
    </xdr:from>
    <xdr:to>
      <xdr:col>72</xdr:col>
      <xdr:colOff>38100</xdr:colOff>
      <xdr:row>78</xdr:row>
      <xdr:rowOff>123825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525375" y="13395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140335</xdr:rowOff>
    </xdr:from>
    <xdr:ext cx="53403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324715" y="13170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21590</xdr:rowOff>
    </xdr:from>
    <xdr:to>
      <xdr:col>67</xdr:col>
      <xdr:colOff>101600</xdr:colOff>
      <xdr:row>78</xdr:row>
      <xdr:rowOff>123190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1699875"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139700</xdr:rowOff>
    </xdr:from>
    <xdr:ext cx="53403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515090"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92710</xdr:rowOff>
    </xdr:from>
    <xdr:to>
      <xdr:col>85</xdr:col>
      <xdr:colOff>174625</xdr:colOff>
      <xdr:row>78</xdr:row>
      <xdr:rowOff>22860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919325" y="132943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77</xdr:row>
      <xdr:rowOff>71120</xdr:rowOff>
    </xdr:from>
    <xdr:ext cx="598805" cy="259080"/>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5017750" y="13272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159385</xdr:rowOff>
    </xdr:from>
    <xdr:to>
      <xdr:col>81</xdr:col>
      <xdr:colOff>101600</xdr:colOff>
      <xdr:row>78</xdr:row>
      <xdr:rowOff>89535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144625"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80645</xdr:rowOff>
    </xdr:from>
    <xdr:ext cx="53403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959840"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29210</xdr:rowOff>
    </xdr:from>
    <xdr:to>
      <xdr:col>76</xdr:col>
      <xdr:colOff>165100</xdr:colOff>
      <xdr:row>78</xdr:row>
      <xdr:rowOff>130810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3350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121920</xdr:rowOff>
    </xdr:from>
    <xdr:ext cx="534035" cy="2584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134340" y="13495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22860</xdr:rowOff>
    </xdr:from>
    <xdr:to>
      <xdr:col>72</xdr:col>
      <xdr:colOff>38100</xdr:colOff>
      <xdr:row>78</xdr:row>
      <xdr:rowOff>124460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525375" y="13395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115570</xdr:rowOff>
    </xdr:from>
    <xdr:ext cx="53403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324715" y="1348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31115</xdr:rowOff>
    </xdr:from>
    <xdr:to>
      <xdr:col>67</xdr:col>
      <xdr:colOff>101600</xdr:colOff>
      <xdr:row>78</xdr:row>
      <xdr:rowOff>132715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1699875"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123825</xdr:rowOff>
    </xdr:from>
    <xdr:ext cx="534035"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515090" y="13496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563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086612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516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791825"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516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791825"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174625</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16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791825"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79182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158115</xdr:rowOff>
    </xdr:from>
    <xdr:to>
      <xdr:col>85</xdr:col>
      <xdr:colOff>126365</xdr:colOff>
      <xdr:row>99</xdr:row>
      <xdr:rowOff>41275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968220" y="1558861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45085</xdr:rowOff>
    </xdr:from>
    <xdr:ext cx="469900" cy="2584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501775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881225" y="17014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104775</xdr:rowOff>
    </xdr:from>
    <xdr:ext cx="69024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5017750" y="15363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158115</xdr:rowOff>
    </xdr:from>
    <xdr:to>
      <xdr:col>86</xdr:col>
      <xdr:colOff>25400</xdr:colOff>
      <xdr:row>90</xdr:row>
      <xdr:rowOff>158115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881225" y="1558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166370</xdr:rowOff>
    </xdr:from>
    <xdr:to>
      <xdr:col>85</xdr:col>
      <xdr:colOff>127000</xdr:colOff>
      <xdr:row>99</xdr:row>
      <xdr:rowOff>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195425" y="16968470"/>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97</xdr:row>
      <xdr:rowOff>16510</xdr:rowOff>
    </xdr:from>
    <xdr:ext cx="598805" cy="25908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5017750" y="16647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174625</xdr:colOff>
      <xdr:row>98</xdr:row>
      <xdr:rowOff>95250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919325" y="167957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1270</xdr:rowOff>
    </xdr:from>
    <xdr:to>
      <xdr:col>81</xdr:col>
      <xdr:colOff>50800</xdr:colOff>
      <xdr:row>99</xdr:row>
      <xdr:rowOff>19685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385800" y="1697482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107315</xdr:rowOff>
    </xdr:from>
    <xdr:to>
      <xdr:col>81</xdr:col>
      <xdr:colOff>101600</xdr:colOff>
      <xdr:row>99</xdr:row>
      <xdr:rowOff>37465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144625" y="169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53975</xdr:rowOff>
    </xdr:from>
    <xdr:ext cx="53403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959840" y="1668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99</xdr:row>
      <xdr:rowOff>18415</xdr:rowOff>
    </xdr:from>
    <xdr:to>
      <xdr:col>76</xdr:col>
      <xdr:colOff>114300</xdr:colOff>
      <xdr:row>99</xdr:row>
      <xdr:rowOff>19685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573000" y="169919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127635</xdr:rowOff>
    </xdr:from>
    <xdr:to>
      <xdr:col>76</xdr:col>
      <xdr:colOff>165100</xdr:colOff>
      <xdr:row>99</xdr:row>
      <xdr:rowOff>57785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335000" y="169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74930</xdr:rowOff>
    </xdr:from>
    <xdr:ext cx="53403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134340"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132715</xdr:rowOff>
    </xdr:from>
    <xdr:to>
      <xdr:col>71</xdr:col>
      <xdr:colOff>174625</xdr:colOff>
      <xdr:row>99</xdr:row>
      <xdr:rowOff>18415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1750675" y="16934815"/>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127635</xdr:rowOff>
    </xdr:from>
    <xdr:to>
      <xdr:col>72</xdr:col>
      <xdr:colOff>38100</xdr:colOff>
      <xdr:row>99</xdr:row>
      <xdr:rowOff>57785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525375" y="16929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74930</xdr:rowOff>
    </xdr:from>
    <xdr:ext cx="534035" cy="2584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32471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123825</xdr:rowOff>
    </xdr:from>
    <xdr:to>
      <xdr:col>67</xdr:col>
      <xdr:colOff>101600</xdr:colOff>
      <xdr:row>99</xdr:row>
      <xdr:rowOff>53975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1699875"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45085</xdr:rowOff>
    </xdr:from>
    <xdr:ext cx="534035"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515090" y="17018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114935</xdr:rowOff>
    </xdr:from>
    <xdr:to>
      <xdr:col>85</xdr:col>
      <xdr:colOff>174625</xdr:colOff>
      <xdr:row>99</xdr:row>
      <xdr:rowOff>45085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919325" y="169170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98</xdr:row>
      <xdr:rowOff>29845</xdr:rowOff>
    </xdr:from>
    <xdr:ext cx="534670" cy="2584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5017750" y="1683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121920</xdr:rowOff>
    </xdr:from>
    <xdr:to>
      <xdr:col>81</xdr:col>
      <xdr:colOff>101600</xdr:colOff>
      <xdr:row>99</xdr:row>
      <xdr:rowOff>52070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144625"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43180</xdr:rowOff>
    </xdr:from>
    <xdr:ext cx="53403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959840" y="17016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140335</xdr:rowOff>
    </xdr:from>
    <xdr:to>
      <xdr:col>76</xdr:col>
      <xdr:colOff>165100</xdr:colOff>
      <xdr:row>99</xdr:row>
      <xdr:rowOff>70485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3350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61595</xdr:rowOff>
    </xdr:from>
    <xdr:ext cx="5340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134340" y="1703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139065</xdr:rowOff>
    </xdr:from>
    <xdr:to>
      <xdr:col>72</xdr:col>
      <xdr:colOff>38100</xdr:colOff>
      <xdr:row>99</xdr:row>
      <xdr:rowOff>69215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525375" y="16941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60325</xdr:rowOff>
    </xdr:from>
    <xdr:ext cx="5340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324715" y="17033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81915</xdr:rowOff>
    </xdr:from>
    <xdr:to>
      <xdr:col>67</xdr:col>
      <xdr:colOff>101600</xdr:colOff>
      <xdr:row>99</xdr:row>
      <xdr:rowOff>12065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1699875"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29210</xdr:rowOff>
    </xdr:from>
    <xdr:ext cx="598805" cy="2584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482705" y="16659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86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0860"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086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58420</xdr:rowOff>
    </xdr:from>
    <xdr:to>
      <xdr:col>116</xdr:col>
      <xdr:colOff>62865</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0318095" y="5373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xdr:rowOff>
    </xdr:from>
    <xdr:ext cx="534670" cy="259080"/>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03708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58420</xdr:rowOff>
    </xdr:from>
    <xdr:to>
      <xdr:col>116</xdr:col>
      <xdr:colOff>152400</xdr:colOff>
      <xdr:row>31</xdr:row>
      <xdr:rowOff>58420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246975" y="53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30480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58000" y="671703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135255</xdr:rowOff>
    </xdr:from>
    <xdr:ext cx="469900" cy="2584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0370800" y="64789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112395</xdr:rowOff>
    </xdr:from>
    <xdr:to>
      <xdr:col>116</xdr:col>
      <xdr:colOff>114300</xdr:colOff>
      <xdr:row>39</xdr:row>
      <xdr:rowOff>42545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2692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174625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735675" y="671703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98425</xdr:rowOff>
    </xdr:from>
    <xdr:to>
      <xdr:col>112</xdr:col>
      <xdr:colOff>38100</xdr:colOff>
      <xdr:row>39</xdr:row>
      <xdr:rowOff>29210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510375" y="66135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45085</xdr:rowOff>
    </xdr:from>
    <xdr:ext cx="46926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42100" y="638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109855</xdr:rowOff>
    </xdr:from>
    <xdr:to>
      <xdr:col>107</xdr:col>
      <xdr:colOff>101600</xdr:colOff>
      <xdr:row>39</xdr:row>
      <xdr:rowOff>40640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84875"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56515</xdr:rowOff>
    </xdr:from>
    <xdr:ext cx="469265" cy="2584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51660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94615</xdr:rowOff>
    </xdr:from>
    <xdr:to>
      <xdr:col>102</xdr:col>
      <xdr:colOff>165100</xdr:colOff>
      <xdr:row>39</xdr:row>
      <xdr:rowOff>24765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787525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41275</xdr:rowOff>
    </xdr:from>
    <xdr:ext cx="46926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06975" y="638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100330</xdr:rowOff>
    </xdr:from>
    <xdr:to>
      <xdr:col>98</xdr:col>
      <xdr:colOff>38100</xdr:colOff>
      <xdr:row>39</xdr:row>
      <xdr:rowOff>30480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7065625" y="6615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46990</xdr:rowOff>
    </xdr:from>
    <xdr:ext cx="469265"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6897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90805</xdr:rowOff>
    </xdr:from>
    <xdr:ext cx="249555" cy="2584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0370800" y="6605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510375" y="6666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39</xdr:row>
      <xdr:rowOff>72390</xdr:rowOff>
    </xdr:from>
    <xdr:ext cx="378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3375"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86360</xdr:rowOff>
    </xdr:from>
    <xdr:ext cx="249555" cy="2584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92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54683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0860" cy="2584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28013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086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0860" cy="2584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80130"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95630"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2318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5630"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2318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5630"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318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57785</xdr:rowOff>
    </xdr:from>
    <xdr:to>
      <xdr:col>116</xdr:col>
      <xdr:colOff>62865</xdr:colOff>
      <xdr:row>59</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318095" y="8801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113030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0370800" y="10228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4445</xdr:rowOff>
    </xdr:from>
    <xdr:ext cx="598805" cy="259080"/>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03708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57785</xdr:rowOff>
    </xdr:from>
    <xdr:to>
      <xdr:col>116</xdr:col>
      <xdr:colOff>152400</xdr:colOff>
      <xdr:row>51</xdr:row>
      <xdr:rowOff>57785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246975" y="8801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93980</xdr:rowOff>
    </xdr:from>
    <xdr:to>
      <xdr:col>116</xdr:col>
      <xdr:colOff>63500</xdr:colOff>
      <xdr:row>59</xdr:row>
      <xdr:rowOff>97790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58000" y="1020953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30480</xdr:rowOff>
    </xdr:from>
    <xdr:ext cx="469900" cy="2584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0370800" y="9974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7620</xdr:rowOff>
    </xdr:from>
    <xdr:to>
      <xdr:col>116</xdr:col>
      <xdr:colOff>114300</xdr:colOff>
      <xdr:row>59</xdr:row>
      <xdr:rowOff>109220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2692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93980</xdr:rowOff>
    </xdr:from>
    <xdr:to>
      <xdr:col>111</xdr:col>
      <xdr:colOff>174625</xdr:colOff>
      <xdr:row>59</xdr:row>
      <xdr:rowOff>96520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735675" y="1020953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147320</xdr:rowOff>
    </xdr:from>
    <xdr:to>
      <xdr:col>112</xdr:col>
      <xdr:colOff>38100</xdr:colOff>
      <xdr:row>59</xdr:row>
      <xdr:rowOff>77470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510375" y="10091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93980</xdr:rowOff>
    </xdr:from>
    <xdr:ext cx="46926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42100" y="9866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93980</xdr:rowOff>
    </xdr:from>
    <xdr:to>
      <xdr:col>107</xdr:col>
      <xdr:colOff>50800</xdr:colOff>
      <xdr:row>59</xdr:row>
      <xdr:rowOff>96520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926050" y="1020953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xdr:rowOff>
    </xdr:from>
    <xdr:to>
      <xdr:col>107</xdr:col>
      <xdr:colOff>101600</xdr:colOff>
      <xdr:row>59</xdr:row>
      <xdr:rowOff>113665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84875"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130175</xdr:rowOff>
    </xdr:from>
    <xdr:ext cx="46926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516600" y="9902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93980</xdr:rowOff>
    </xdr:from>
    <xdr:to>
      <xdr:col>102</xdr:col>
      <xdr:colOff>114300</xdr:colOff>
      <xdr:row>59</xdr:row>
      <xdr:rowOff>93980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7113250" y="102095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22860</xdr:rowOff>
    </xdr:from>
    <xdr:to>
      <xdr:col>102</xdr:col>
      <xdr:colOff>165100</xdr:colOff>
      <xdr:row>59</xdr:row>
      <xdr:rowOff>124460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787525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140970</xdr:rowOff>
    </xdr:from>
    <xdr:ext cx="46926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06975" y="9913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22860</xdr:rowOff>
    </xdr:from>
    <xdr:to>
      <xdr:col>98</xdr:col>
      <xdr:colOff>38100</xdr:colOff>
      <xdr:row>59</xdr:row>
      <xdr:rowOff>124460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7065625" y="10138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140970</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6897350" y="9913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148590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2692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157480</xdr:rowOff>
    </xdr:from>
    <xdr:ext cx="378460" cy="2584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0370800" y="10101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43180</xdr:rowOff>
    </xdr:from>
    <xdr:to>
      <xdr:col>112</xdr:col>
      <xdr:colOff>38100</xdr:colOff>
      <xdr:row>59</xdr:row>
      <xdr:rowOff>144780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510375" y="10158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59</xdr:row>
      <xdr:rowOff>135890</xdr:rowOff>
    </xdr:from>
    <xdr:ext cx="378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3375"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45720</xdr:rowOff>
    </xdr:from>
    <xdr:to>
      <xdr:col>107</xdr:col>
      <xdr:colOff>101600</xdr:colOff>
      <xdr:row>59</xdr:row>
      <xdr:rowOff>147320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84875"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138430</xdr:rowOff>
    </xdr:from>
    <xdr:ext cx="37782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62320" y="102539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43180</xdr:rowOff>
    </xdr:from>
    <xdr:to>
      <xdr:col>102</xdr:col>
      <xdr:colOff>165100</xdr:colOff>
      <xdr:row>59</xdr:row>
      <xdr:rowOff>144780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787525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135890</xdr:rowOff>
    </xdr:from>
    <xdr:ext cx="37782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2695" y="102514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43180</xdr:rowOff>
    </xdr:from>
    <xdr:to>
      <xdr:col>98</xdr:col>
      <xdr:colOff>38100</xdr:colOff>
      <xdr:row>59</xdr:row>
      <xdr:rowOff>144780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7065625" y="10158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59</xdr:row>
      <xdr:rowOff>135890</xdr:rowOff>
    </xdr:from>
    <xdr:ext cx="3784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938625"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479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92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54683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5630"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2318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5630" cy="2584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2318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5630"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2318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5630"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2318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67</xdr:row>
      <xdr:rowOff>54610</xdr:rowOff>
    </xdr:from>
    <xdr:ext cx="68516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1417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134620</xdr:rowOff>
    </xdr:from>
    <xdr:to>
      <xdr:col>116</xdr:col>
      <xdr:colOff>62865</xdr:colOff>
      <xdr:row>78</xdr:row>
      <xdr:rowOff>152400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318095" y="121361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156210</xdr:rowOff>
    </xdr:from>
    <xdr:ext cx="534670" cy="2584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0370800" y="13529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246975" y="13525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81280</xdr:rowOff>
    </xdr:from>
    <xdr:ext cx="598805" cy="259080"/>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03708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134620</xdr:rowOff>
    </xdr:from>
    <xdr:to>
      <xdr:col>116</xdr:col>
      <xdr:colOff>152400</xdr:colOff>
      <xdr:row>70</xdr:row>
      <xdr:rowOff>134620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246975" y="12136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78</xdr:row>
      <xdr:rowOff>119380</xdr:rowOff>
    </xdr:from>
    <xdr:to>
      <xdr:col>116</xdr:col>
      <xdr:colOff>63500</xdr:colOff>
      <xdr:row>78</xdr:row>
      <xdr:rowOff>120650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58000" y="1349248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109220</xdr:rowOff>
    </xdr:from>
    <xdr:ext cx="598805" cy="2584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0370800" y="131394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86360</xdr:rowOff>
    </xdr:from>
    <xdr:to>
      <xdr:col>116</xdr:col>
      <xdr:colOff>114300</xdr:colOff>
      <xdr:row>78</xdr:row>
      <xdr:rowOff>15875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2692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120650</xdr:rowOff>
    </xdr:from>
    <xdr:to>
      <xdr:col>111</xdr:col>
      <xdr:colOff>174625</xdr:colOff>
      <xdr:row>78</xdr:row>
      <xdr:rowOff>123825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735675" y="1349375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100330</xdr:rowOff>
    </xdr:from>
    <xdr:to>
      <xdr:col>112</xdr:col>
      <xdr:colOff>38100</xdr:colOff>
      <xdr:row>78</xdr:row>
      <xdr:rowOff>30480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510375" y="133019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46990</xdr:rowOff>
    </xdr:from>
    <xdr:ext cx="59880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7330" y="13077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123825</xdr:rowOff>
    </xdr:from>
    <xdr:to>
      <xdr:col>107</xdr:col>
      <xdr:colOff>50800</xdr:colOff>
      <xdr:row>78</xdr:row>
      <xdr:rowOff>128905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7926050" y="1349692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19050</xdr:rowOff>
    </xdr:from>
    <xdr:to>
      <xdr:col>107</xdr:col>
      <xdr:colOff>101600</xdr:colOff>
      <xdr:row>78</xdr:row>
      <xdr:rowOff>120650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84875"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137160</xdr:rowOff>
    </xdr:from>
    <xdr:ext cx="53403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500090"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78</xdr:row>
      <xdr:rowOff>127635</xdr:rowOff>
    </xdr:from>
    <xdr:to>
      <xdr:col>102</xdr:col>
      <xdr:colOff>114300</xdr:colOff>
      <xdr:row>78</xdr:row>
      <xdr:rowOff>128905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7113250" y="1350073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23495</xdr:rowOff>
    </xdr:from>
    <xdr:to>
      <xdr:col>102</xdr:col>
      <xdr:colOff>165100</xdr:colOff>
      <xdr:row>78</xdr:row>
      <xdr:rowOff>125095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787525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142240</xdr:rowOff>
    </xdr:from>
    <xdr:ext cx="53403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74590" y="13172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78</xdr:row>
      <xdr:rowOff>25400</xdr:rowOff>
    </xdr:from>
    <xdr:to>
      <xdr:col>98</xdr:col>
      <xdr:colOff>38100</xdr:colOff>
      <xdr:row>78</xdr:row>
      <xdr:rowOff>127000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7065625" y="13398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143510</xdr:rowOff>
    </xdr:from>
    <xdr:ext cx="53403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686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68580</xdr:rowOff>
    </xdr:from>
    <xdr:to>
      <xdr:col>116</xdr:col>
      <xdr:colOff>114300</xdr:colOff>
      <xdr:row>78</xdr:row>
      <xdr:rowOff>170180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26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154940</xdr:rowOff>
    </xdr:from>
    <xdr:ext cx="534670" cy="2584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0370800" y="13356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69850</xdr:rowOff>
    </xdr:from>
    <xdr:to>
      <xdr:col>112</xdr:col>
      <xdr:colOff>38100</xdr:colOff>
      <xdr:row>79</xdr:row>
      <xdr:rowOff>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510375" y="13442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162560</xdr:rowOff>
    </xdr:from>
    <xdr:ext cx="53403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09715" y="1353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73025</xdr:rowOff>
    </xdr:from>
    <xdr:to>
      <xdr:col>107</xdr:col>
      <xdr:colOff>101600</xdr:colOff>
      <xdr:row>79</xdr:row>
      <xdr:rowOff>3175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84875"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166370</xdr:rowOff>
    </xdr:from>
    <xdr:ext cx="534035" cy="2584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500090"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78105</xdr:rowOff>
    </xdr:from>
    <xdr:to>
      <xdr:col>102</xdr:col>
      <xdr:colOff>165100</xdr:colOff>
      <xdr:row>79</xdr:row>
      <xdr:rowOff>8255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787525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170815</xdr:rowOff>
    </xdr:from>
    <xdr:ext cx="53403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674590" y="1354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76835</xdr:rowOff>
    </xdr:from>
    <xdr:to>
      <xdr:col>98</xdr:col>
      <xdr:colOff>38100</xdr:colOff>
      <xdr:row>79</xdr:row>
      <xdr:rowOff>6985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7065625" y="134499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169545</xdr:rowOff>
    </xdr:from>
    <xdr:ext cx="534035"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864965" y="13542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479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54683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546830" y="14970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3671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6270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8117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699196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3671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6270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8117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99196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歳出決算総額は、住民一人当たりおよそ</a:t>
          </a:r>
          <a:r>
            <a:rPr kumimoji="1" lang="en-US" altLang="ja-JP" sz="1100">
              <a:solidFill>
                <a:schemeClr val="dk1"/>
              </a:solidFill>
              <a:effectLst/>
              <a:latin typeface="+mn-lt"/>
              <a:ea typeface="+mn-ea"/>
              <a:cs typeface="+mn-cs"/>
            </a:rPr>
            <a:t>1,234</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28.4%</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特に令和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庁舎建設事業を中心とした普通建設事業費の大幅増となっており、また新型コロナウイルス関連の給付事業による扶助費増、繰上償還を行った関係での公債費増が特徴としてある。いずれも単年度特殊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更新整備である庁舎建設事業の増が主要因ではあるが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大型事業が予定されるため、引き続き高い値となってくる恐れがある。今後においても、公共施設等総合管理計画に基づき、事業の取捨選択を徹底していくことで、事業費の減少を目指すこととしている。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8920"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8133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84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1463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0860" cy="25908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0860" cy="2584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14630"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0860" cy="2584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146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xdr:rowOff>
    </xdr:from>
    <xdr:to>
      <xdr:col>24</xdr:col>
      <xdr:colOff>62865</xdr:colOff>
      <xdr:row>38</xdr:row>
      <xdr:rowOff>132715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252595" y="514477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469900" cy="2584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305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132715</xdr:rowOff>
    </xdr:from>
    <xdr:to>
      <xdr:col>24</xdr:col>
      <xdr:colOff>152400</xdr:colOff>
      <xdr:row>38</xdr:row>
      <xdr:rowOff>132715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181475" y="664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119380</xdr:rowOff>
    </xdr:from>
    <xdr:ext cx="598805" cy="259080"/>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305300" y="491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dr:col>23</xdr:col>
      <xdr:colOff>165100</xdr:colOff>
      <xdr:row>30</xdr:row>
      <xdr:rowOff>1270</xdr:rowOff>
    </xdr:from>
    <xdr:to>
      <xdr:col>24</xdr:col>
      <xdr:colOff>152400</xdr:colOff>
      <xdr:row>30</xdr:row>
      <xdr:rowOff>1270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181475" y="514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38</xdr:row>
      <xdr:rowOff>88900</xdr:rowOff>
    </xdr:from>
    <xdr:to>
      <xdr:col>24</xdr:col>
      <xdr:colOff>63500</xdr:colOff>
      <xdr:row>38</xdr:row>
      <xdr:rowOff>97790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492500" y="660400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100330</xdr:rowOff>
    </xdr:from>
    <xdr:ext cx="534670" cy="2584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305300" y="62725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77470</xdr:rowOff>
    </xdr:from>
    <xdr:to>
      <xdr:col>24</xdr:col>
      <xdr:colOff>114300</xdr:colOff>
      <xdr:row>38</xdr:row>
      <xdr:rowOff>7620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203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81280</xdr:rowOff>
    </xdr:from>
    <xdr:to>
      <xdr:col>19</xdr:col>
      <xdr:colOff>174625</xdr:colOff>
      <xdr:row>38</xdr:row>
      <xdr:rowOff>88900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670175" y="659638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76835</xdr:rowOff>
    </xdr:from>
    <xdr:to>
      <xdr:col>20</xdr:col>
      <xdr:colOff>38100</xdr:colOff>
      <xdr:row>38</xdr:row>
      <xdr:rowOff>6985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444875" y="64204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23495</xdr:rowOff>
    </xdr:from>
    <xdr:ext cx="534035"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244215" y="619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81280</xdr:rowOff>
    </xdr:from>
    <xdr:to>
      <xdr:col>15</xdr:col>
      <xdr:colOff>50800</xdr:colOff>
      <xdr:row>38</xdr:row>
      <xdr:rowOff>86360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860550" y="659638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62230</xdr:rowOff>
    </xdr:from>
    <xdr:to>
      <xdr:col>15</xdr:col>
      <xdr:colOff>101600</xdr:colOff>
      <xdr:row>38</xdr:row>
      <xdr:rowOff>163830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619375"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154940</xdr:rowOff>
    </xdr:from>
    <xdr:ext cx="469265" cy="2584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451100" y="667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38</xdr:row>
      <xdr:rowOff>83820</xdr:rowOff>
    </xdr:from>
    <xdr:to>
      <xdr:col>10</xdr:col>
      <xdr:colOff>114300</xdr:colOff>
      <xdr:row>38</xdr:row>
      <xdr:rowOff>86360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047750" y="659892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62230</xdr:rowOff>
    </xdr:from>
    <xdr:to>
      <xdr:col>10</xdr:col>
      <xdr:colOff>165100</xdr:colOff>
      <xdr:row>38</xdr:row>
      <xdr:rowOff>163830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80975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154940</xdr:rowOff>
    </xdr:from>
    <xdr:ext cx="469265" cy="2584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641475" y="667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64770</xdr:rowOff>
    </xdr:from>
    <xdr:to>
      <xdr:col>6</xdr:col>
      <xdr:colOff>38100</xdr:colOff>
      <xdr:row>38</xdr:row>
      <xdr:rowOff>166370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00125" y="6579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157480</xdr:rowOff>
    </xdr:from>
    <xdr:ext cx="469265" cy="2584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31850" y="6672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46990</xdr:rowOff>
    </xdr:from>
    <xdr:to>
      <xdr:col>24</xdr:col>
      <xdr:colOff>114300</xdr:colOff>
      <xdr:row>38</xdr:row>
      <xdr:rowOff>148590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203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133350</xdr:rowOff>
    </xdr:from>
    <xdr:ext cx="534670" cy="2584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305300" y="647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444875" y="6553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130810</xdr:rowOff>
    </xdr:from>
    <xdr:ext cx="534035"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244215" y="664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30480</xdr:rowOff>
    </xdr:from>
    <xdr:to>
      <xdr:col>15</xdr:col>
      <xdr:colOff>101600</xdr:colOff>
      <xdr:row>38</xdr:row>
      <xdr:rowOff>132080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619375"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148590</xdr:rowOff>
    </xdr:from>
    <xdr:ext cx="534035" cy="25908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434590" y="632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35560</xdr:rowOff>
    </xdr:from>
    <xdr:to>
      <xdr:col>10</xdr:col>
      <xdr:colOff>165100</xdr:colOff>
      <xdr:row>38</xdr:row>
      <xdr:rowOff>137160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80975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153670</xdr:rowOff>
    </xdr:from>
    <xdr:ext cx="534035"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609090" y="632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33020</xdr:rowOff>
    </xdr:from>
    <xdr:to>
      <xdr:col>6</xdr:col>
      <xdr:colOff>38100</xdr:colOff>
      <xdr:row>38</xdr:row>
      <xdr:rowOff>134620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00125" y="6548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151130</xdr:rowOff>
    </xdr:from>
    <xdr:ext cx="534035" cy="259080"/>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799465" y="632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920"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4813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516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516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9525</xdr:rowOff>
    </xdr:from>
    <xdr:to>
      <xdr:col>24</xdr:col>
      <xdr:colOff>62865</xdr:colOff>
      <xdr:row>58</xdr:row>
      <xdr:rowOff>73025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252595" y="85820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98805" cy="2584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305300" y="10020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81475" y="1001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127635</xdr:rowOff>
    </xdr:from>
    <xdr:ext cx="690245"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305300" y="8357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dr:col>23</xdr:col>
      <xdr:colOff>165100</xdr:colOff>
      <xdr:row>50</xdr:row>
      <xdr:rowOff>9525</xdr:rowOff>
    </xdr:from>
    <xdr:to>
      <xdr:col>24</xdr:col>
      <xdr:colOff>152400</xdr:colOff>
      <xdr:row>50</xdr:row>
      <xdr:rowOff>9525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181475" y="8582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107950</xdr:rowOff>
    </xdr:from>
    <xdr:to>
      <xdr:col>24</xdr:col>
      <xdr:colOff>63500</xdr:colOff>
      <xdr:row>57</xdr:row>
      <xdr:rowOff>167005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492500" y="9880600"/>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40640</xdr:rowOff>
    </xdr:from>
    <xdr:ext cx="598805" cy="2584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305300" y="96418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203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167005</xdr:rowOff>
    </xdr:from>
    <xdr:to>
      <xdr:col>19</xdr:col>
      <xdr:colOff>174625</xdr:colOff>
      <xdr:row>58</xdr:row>
      <xdr:rowOff>8890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670175" y="993965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49530</xdr:rowOff>
    </xdr:from>
    <xdr:to>
      <xdr:col>20</xdr:col>
      <xdr:colOff>38100</xdr:colOff>
      <xdr:row>57</xdr:row>
      <xdr:rowOff>151130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444875" y="9822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167640</xdr:rowOff>
    </xdr:from>
    <xdr:ext cx="598805" cy="2584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211830" y="9597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8890</xdr:rowOff>
    </xdr:from>
    <xdr:to>
      <xdr:col>15</xdr:col>
      <xdr:colOff>50800</xdr:colOff>
      <xdr:row>58</xdr:row>
      <xdr:rowOff>60325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860550" y="9952990"/>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619375"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104775</xdr:rowOff>
    </xdr:from>
    <xdr:ext cx="59880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402205" y="10048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13335</xdr:rowOff>
    </xdr:from>
    <xdr:to>
      <xdr:col>10</xdr:col>
      <xdr:colOff>114300</xdr:colOff>
      <xdr:row>58</xdr:row>
      <xdr:rowOff>60325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047750" y="9957435"/>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80975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106680</xdr:rowOff>
    </xdr:from>
    <xdr:ext cx="59880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576705" y="1005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8890</xdr:rowOff>
    </xdr:from>
    <xdr:to>
      <xdr:col>6</xdr:col>
      <xdr:colOff>38100</xdr:colOff>
      <xdr:row>58</xdr:row>
      <xdr:rowOff>110490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00125" y="9952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101600</xdr:rowOff>
    </xdr:from>
    <xdr:ext cx="59880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767080" y="10045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57150</xdr:rowOff>
    </xdr:from>
    <xdr:to>
      <xdr:col>24</xdr:col>
      <xdr:colOff>114300</xdr:colOff>
      <xdr:row>57</xdr:row>
      <xdr:rowOff>158750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2037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35560</xdr:rowOff>
    </xdr:from>
    <xdr:ext cx="598805"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305300" y="9808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116205</xdr:rowOff>
    </xdr:from>
    <xdr:to>
      <xdr:col>20</xdr:col>
      <xdr:colOff>38100</xdr:colOff>
      <xdr:row>58</xdr:row>
      <xdr:rowOff>46355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444875" y="9888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37465</xdr:rowOff>
    </xdr:from>
    <xdr:ext cx="598805"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211830" y="9981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129540</xdr:rowOff>
    </xdr:from>
    <xdr:to>
      <xdr:col>15</xdr:col>
      <xdr:colOff>101600</xdr:colOff>
      <xdr:row>58</xdr:row>
      <xdr:rowOff>59690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619375"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76200</xdr:rowOff>
    </xdr:from>
    <xdr:ext cx="598805"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402205" y="9677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9525</xdr:rowOff>
    </xdr:from>
    <xdr:to>
      <xdr:col>10</xdr:col>
      <xdr:colOff>165100</xdr:colOff>
      <xdr:row>58</xdr:row>
      <xdr:rowOff>111125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80975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127635</xdr:rowOff>
    </xdr:from>
    <xdr:ext cx="59880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576705" y="972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133985</xdr:rowOff>
    </xdr:from>
    <xdr:to>
      <xdr:col>6</xdr:col>
      <xdr:colOff>38100</xdr:colOff>
      <xdr:row>58</xdr:row>
      <xdr:rowOff>64135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00125" y="9906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80645</xdr:rowOff>
    </xdr:from>
    <xdr:ext cx="59880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67080" y="968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920"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4813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5630"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501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157480</xdr:rowOff>
    </xdr:from>
    <xdr:to>
      <xdr:col>24</xdr:col>
      <xdr:colOff>62865</xdr:colOff>
      <xdr:row>78</xdr:row>
      <xdr:rowOff>70485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252595" y="1215898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74930</xdr:rowOff>
    </xdr:from>
    <xdr:ext cx="598805" cy="2584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305300" y="13448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70485</xdr:rowOff>
    </xdr:from>
    <xdr:to>
      <xdr:col>24</xdr:col>
      <xdr:colOff>152400</xdr:colOff>
      <xdr:row>78</xdr:row>
      <xdr:rowOff>70485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181475" y="13443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104140</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305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dr:col>23</xdr:col>
      <xdr:colOff>165100</xdr:colOff>
      <xdr:row>70</xdr:row>
      <xdr:rowOff>157480</xdr:rowOff>
    </xdr:from>
    <xdr:to>
      <xdr:col>24</xdr:col>
      <xdr:colOff>152400</xdr:colOff>
      <xdr:row>70</xdr:row>
      <xdr:rowOff>157480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181475" y="12158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90170</xdr:rowOff>
    </xdr:from>
    <xdr:to>
      <xdr:col>24</xdr:col>
      <xdr:colOff>63500</xdr:colOff>
      <xdr:row>78</xdr:row>
      <xdr:rowOff>24130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492500" y="13291820"/>
          <a:ext cx="762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71755</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305300" y="12930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48895</xdr:rowOff>
    </xdr:from>
    <xdr:to>
      <xdr:col>24</xdr:col>
      <xdr:colOff>114300</xdr:colOff>
      <xdr:row>76</xdr:row>
      <xdr:rowOff>150495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203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106045</xdr:rowOff>
    </xdr:from>
    <xdr:to>
      <xdr:col>19</xdr:col>
      <xdr:colOff>174625</xdr:colOff>
      <xdr:row>78</xdr:row>
      <xdr:rowOff>24130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670175" y="13307695"/>
          <a:ext cx="82232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81280</xdr:rowOff>
    </xdr:from>
    <xdr:to>
      <xdr:col>20</xdr:col>
      <xdr:colOff>38100</xdr:colOff>
      <xdr:row>77</xdr:row>
      <xdr:rowOff>11430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444875" y="13111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27940</xdr:rowOff>
    </xdr:from>
    <xdr:ext cx="59880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211830" y="12886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106045</xdr:rowOff>
    </xdr:from>
    <xdr:to>
      <xdr:col>15</xdr:col>
      <xdr:colOff>50800</xdr:colOff>
      <xdr:row>78</xdr:row>
      <xdr:rowOff>41910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860550" y="13307695"/>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161290</xdr:rowOff>
    </xdr:from>
    <xdr:to>
      <xdr:col>15</xdr:col>
      <xdr:colOff>101600</xdr:colOff>
      <xdr:row>78</xdr:row>
      <xdr:rowOff>91440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619375"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82550</xdr:rowOff>
    </xdr:from>
    <xdr:ext cx="59880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402205" y="13455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21590</xdr:rowOff>
    </xdr:from>
    <xdr:to>
      <xdr:col>10</xdr:col>
      <xdr:colOff>114300</xdr:colOff>
      <xdr:row>78</xdr:row>
      <xdr:rowOff>41910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047750" y="1339469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3175</xdr:rowOff>
    </xdr:from>
    <xdr:to>
      <xdr:col>10</xdr:col>
      <xdr:colOff>165100</xdr:colOff>
      <xdr:row>78</xdr:row>
      <xdr:rowOff>104775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80975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95885</xdr:rowOff>
    </xdr:from>
    <xdr:ext cx="59880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576705" y="13468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xdr:rowOff>
    </xdr:from>
    <xdr:to>
      <xdr:col>6</xdr:col>
      <xdr:colOff>38100</xdr:colOff>
      <xdr:row>78</xdr:row>
      <xdr:rowOff>110490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00125" y="13381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101600</xdr:rowOff>
    </xdr:from>
    <xdr:ext cx="59880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767080" y="1347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39370</xdr:rowOff>
    </xdr:from>
    <xdr:to>
      <xdr:col>24</xdr:col>
      <xdr:colOff>114300</xdr:colOff>
      <xdr:row>77</xdr:row>
      <xdr:rowOff>140970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203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17780</xdr:rowOff>
    </xdr:from>
    <xdr:ext cx="598805" cy="2584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305300" y="13219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144780</xdr:rowOff>
    </xdr:from>
    <xdr:to>
      <xdr:col>20</xdr:col>
      <xdr:colOff>38100</xdr:colOff>
      <xdr:row>78</xdr:row>
      <xdr:rowOff>74930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444875" y="13346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66040</xdr:rowOff>
    </xdr:from>
    <xdr:ext cx="598805"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211830" y="13439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55245</xdr:rowOff>
    </xdr:from>
    <xdr:to>
      <xdr:col>15</xdr:col>
      <xdr:colOff>101600</xdr:colOff>
      <xdr:row>77</xdr:row>
      <xdr:rowOff>156845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619375"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1905</xdr:rowOff>
    </xdr:from>
    <xdr:ext cx="598805"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402205" y="13032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162560</xdr:rowOff>
    </xdr:from>
    <xdr:to>
      <xdr:col>10</xdr:col>
      <xdr:colOff>165100</xdr:colOff>
      <xdr:row>78</xdr:row>
      <xdr:rowOff>92710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80975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109220</xdr:rowOff>
    </xdr:from>
    <xdr:ext cx="598805" cy="2584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576705" y="13139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142240</xdr:rowOff>
    </xdr:from>
    <xdr:to>
      <xdr:col>6</xdr:col>
      <xdr:colOff>38100</xdr:colOff>
      <xdr:row>78</xdr:row>
      <xdr:rowOff>72390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00125" y="13343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88900</xdr:rowOff>
    </xdr:from>
    <xdr:ext cx="598805"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67080" y="13119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92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8133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5630" cy="2584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38100</xdr:rowOff>
    </xdr:from>
    <xdr:ext cx="68516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5165" cy="2584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99</xdr:row>
      <xdr:rowOff>36195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252595" y="154692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305300" y="1701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81475" y="17009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156845</xdr:rowOff>
    </xdr:from>
    <xdr:ext cx="598805" cy="2584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305300" y="15244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81475" y="15469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98</xdr:row>
      <xdr:rowOff>169545</xdr:rowOff>
    </xdr:from>
    <xdr:to>
      <xdr:col>24</xdr:col>
      <xdr:colOff>63500</xdr:colOff>
      <xdr:row>99</xdr:row>
      <xdr:rowOff>17780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492500" y="1697164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5080</xdr:rowOff>
    </xdr:from>
    <xdr:ext cx="598805"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305300" y="16635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153670</xdr:rowOff>
    </xdr:from>
    <xdr:to>
      <xdr:col>24</xdr:col>
      <xdr:colOff>114300</xdr:colOff>
      <xdr:row>98</xdr:row>
      <xdr:rowOff>83820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203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17780</xdr:rowOff>
    </xdr:from>
    <xdr:to>
      <xdr:col>19</xdr:col>
      <xdr:colOff>174625</xdr:colOff>
      <xdr:row>99</xdr:row>
      <xdr:rowOff>19050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670175" y="1699133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170180</xdr:rowOff>
    </xdr:from>
    <xdr:to>
      <xdr:col>20</xdr:col>
      <xdr:colOff>38100</xdr:colOff>
      <xdr:row>98</xdr:row>
      <xdr:rowOff>100330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444875" y="16800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116840</xdr:rowOff>
    </xdr:from>
    <xdr:ext cx="59880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211830" y="1657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19050</xdr:rowOff>
    </xdr:from>
    <xdr:to>
      <xdr:col>15</xdr:col>
      <xdr:colOff>50800</xdr:colOff>
      <xdr:row>99</xdr:row>
      <xdr:rowOff>19685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60550" y="169926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101600</xdr:rowOff>
    </xdr:from>
    <xdr:to>
      <xdr:col>15</xdr:col>
      <xdr:colOff>101600</xdr:colOff>
      <xdr:row>99</xdr:row>
      <xdr:rowOff>31750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619375"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48260</xdr:rowOff>
    </xdr:from>
    <xdr:ext cx="53403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434590"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99</xdr:row>
      <xdr:rowOff>19685</xdr:rowOff>
    </xdr:from>
    <xdr:to>
      <xdr:col>10</xdr:col>
      <xdr:colOff>114300</xdr:colOff>
      <xdr:row>99</xdr:row>
      <xdr:rowOff>22225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47750" y="1699323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92710</xdr:rowOff>
    </xdr:from>
    <xdr:to>
      <xdr:col>10</xdr:col>
      <xdr:colOff>165100</xdr:colOff>
      <xdr:row>99</xdr:row>
      <xdr:rowOff>22860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809750" y="1689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39370</xdr:rowOff>
    </xdr:from>
    <xdr:ext cx="53403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609090" y="16670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94615</xdr:rowOff>
    </xdr:from>
    <xdr:to>
      <xdr:col>6</xdr:col>
      <xdr:colOff>38100</xdr:colOff>
      <xdr:row>99</xdr:row>
      <xdr:rowOff>24765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00125" y="16896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41275</xdr:rowOff>
    </xdr:from>
    <xdr:ext cx="534035" cy="2584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994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118745</xdr:rowOff>
    </xdr:from>
    <xdr:to>
      <xdr:col>24</xdr:col>
      <xdr:colOff>114300</xdr:colOff>
      <xdr:row>99</xdr:row>
      <xdr:rowOff>48895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2037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33655</xdr:rowOff>
    </xdr:from>
    <xdr:ext cx="534670" cy="2584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305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137795</xdr:rowOff>
    </xdr:from>
    <xdr:to>
      <xdr:col>20</xdr:col>
      <xdr:colOff>38100</xdr:colOff>
      <xdr:row>99</xdr:row>
      <xdr:rowOff>67945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444875" y="16939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59055</xdr:rowOff>
    </xdr:from>
    <xdr:ext cx="5340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244215" y="17032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139700</xdr:rowOff>
    </xdr:from>
    <xdr:to>
      <xdr:col>15</xdr:col>
      <xdr:colOff>101600</xdr:colOff>
      <xdr:row>99</xdr:row>
      <xdr:rowOff>69850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619375"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60960</xdr:rowOff>
    </xdr:from>
    <xdr:ext cx="53403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434590" y="1703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140335</xdr:rowOff>
    </xdr:from>
    <xdr:to>
      <xdr:col>10</xdr:col>
      <xdr:colOff>165100</xdr:colOff>
      <xdr:row>99</xdr:row>
      <xdr:rowOff>70485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80975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61595</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609090" y="1703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143510</xdr:rowOff>
    </xdr:from>
    <xdr:to>
      <xdr:col>6</xdr:col>
      <xdr:colOff>38100</xdr:colOff>
      <xdr:row>99</xdr:row>
      <xdr:rowOff>73025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00125" y="169456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64135</xdr:rowOff>
    </xdr:from>
    <xdr:ext cx="534035" cy="2584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99465" y="1703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920"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831205"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0860"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80380"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086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80380"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0860"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80380"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8038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43815</xdr:rowOff>
    </xdr:from>
    <xdr:to>
      <xdr:col>54</xdr:col>
      <xdr:colOff>174625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04375" y="5187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655175"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161925</xdr:rowOff>
    </xdr:from>
    <xdr:ext cx="534670"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655175"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dr:col>54</xdr:col>
      <xdr:colOff>101600</xdr:colOff>
      <xdr:row>30</xdr:row>
      <xdr:rowOff>43815</xdr:rowOff>
    </xdr:from>
    <xdr:to>
      <xdr:col>55</xdr:col>
      <xdr:colOff>88900</xdr:colOff>
      <xdr:row>30</xdr:row>
      <xdr:rowOff>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531350" y="5187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845550" y="66548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54610</xdr:rowOff>
    </xdr:from>
    <xdr:ext cx="469900" cy="2584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655175"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69450" y="6546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0327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15875</xdr:rowOff>
    </xdr:from>
    <xdr:to>
      <xdr:col>50</xdr:col>
      <xdr:colOff>165100</xdr:colOff>
      <xdr:row>38</xdr:row>
      <xdr:rowOff>117475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79475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133985</xdr:rowOff>
    </xdr:from>
    <xdr:ext cx="469265"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626475" y="6306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174625</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21042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61595</xdr:rowOff>
    </xdr:from>
    <xdr:to>
      <xdr:col>46</xdr:col>
      <xdr:colOff>38100</xdr:colOff>
      <xdr:row>38</xdr:row>
      <xdr:rowOff>163195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985125" y="6576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8255</xdr:rowOff>
    </xdr:from>
    <xdr:ext cx="469265" cy="2584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816850" y="6351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400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60960</xdr:rowOff>
    </xdr:from>
    <xdr:to>
      <xdr:col>41</xdr:col>
      <xdr:colOff>101600</xdr:colOff>
      <xdr:row>38</xdr:row>
      <xdr:rowOff>162560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159625"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7620</xdr:rowOff>
    </xdr:from>
    <xdr:ext cx="469265" cy="2584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91350" y="6351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61595</xdr:rowOff>
    </xdr:from>
    <xdr:to>
      <xdr:col>36</xdr:col>
      <xdr:colOff>165100</xdr:colOff>
      <xdr:row>38</xdr:row>
      <xdr:rowOff>163195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3500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8255</xdr:rowOff>
    </xdr:from>
    <xdr:ext cx="469265"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81725" y="6351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69450"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10160</xdr:rowOff>
    </xdr:from>
    <xdr:ext cx="249555"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655175"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794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174625</xdr:colOff>
      <xdr:row>39</xdr:row>
      <xdr:rowOff>10160</xdr:rowOff>
    </xdr:from>
    <xdr:ext cx="249555"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73125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9851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91146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159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10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35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174625</xdr:colOff>
      <xdr:row>39</xdr:row>
      <xdr:rowOff>10160</xdr:rowOff>
    </xdr:from>
    <xdr:ext cx="249555"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2865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92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563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516245"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5630"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516245"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563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51624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516245"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72390</xdr:rowOff>
    </xdr:from>
    <xdr:to>
      <xdr:col>54</xdr:col>
      <xdr:colOff>174625</xdr:colOff>
      <xdr:row>59</xdr:row>
      <xdr:rowOff>41275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04375" y="881634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469900" cy="2584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655175" y="1016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531350" y="10156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19050</xdr:rowOff>
    </xdr:from>
    <xdr:ext cx="59880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655175" y="8591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dr:col>54</xdr:col>
      <xdr:colOff>101600</xdr:colOff>
      <xdr:row>51</xdr:row>
      <xdr:rowOff>72390</xdr:rowOff>
    </xdr:from>
    <xdr:to>
      <xdr:col>55</xdr:col>
      <xdr:colOff>88900</xdr:colOff>
      <xdr:row>51</xdr:row>
      <xdr:rowOff>72390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531350" y="8816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137795</xdr:rowOff>
    </xdr:from>
    <xdr:to>
      <xdr:col>55</xdr:col>
      <xdr:colOff>0</xdr:colOff>
      <xdr:row>58</xdr:row>
      <xdr:rowOff>157480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845550" y="10081895"/>
          <a:ext cx="7588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149860</xdr:rowOff>
    </xdr:from>
    <xdr:ext cx="59880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655175" y="9751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127000</xdr:rowOff>
    </xdr:from>
    <xdr:to>
      <xdr:col>55</xdr:col>
      <xdr:colOff>50800</xdr:colOff>
      <xdr:row>58</xdr:row>
      <xdr:rowOff>57150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69450" y="9899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58</xdr:row>
      <xdr:rowOff>157480</xdr:rowOff>
    </xdr:from>
    <xdr:to>
      <xdr:col>50</xdr:col>
      <xdr:colOff>114300</xdr:colOff>
      <xdr:row>58</xdr:row>
      <xdr:rowOff>169545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032750" y="1010158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90805</xdr:rowOff>
    </xdr:from>
    <xdr:to>
      <xdr:col>50</xdr:col>
      <xdr:colOff>165100</xdr:colOff>
      <xdr:row>58</xdr:row>
      <xdr:rowOff>20955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79475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37465</xdr:rowOff>
    </xdr:from>
    <xdr:ext cx="59880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61705" y="9638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167005</xdr:rowOff>
    </xdr:from>
    <xdr:to>
      <xdr:col>45</xdr:col>
      <xdr:colOff>174625</xdr:colOff>
      <xdr:row>58</xdr:row>
      <xdr:rowOff>169545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210425" y="1011110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75565</xdr:rowOff>
    </xdr:from>
    <xdr:to>
      <xdr:col>46</xdr:col>
      <xdr:colOff>38100</xdr:colOff>
      <xdr:row>59</xdr:row>
      <xdr:rowOff>6350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985125" y="10019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22225</xdr:rowOff>
    </xdr:from>
    <xdr:ext cx="53403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784465" y="979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3810</xdr:rowOff>
    </xdr:from>
    <xdr:to>
      <xdr:col>41</xdr:col>
      <xdr:colOff>50800</xdr:colOff>
      <xdr:row>58</xdr:row>
      <xdr:rowOff>167005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400800" y="9947910"/>
          <a:ext cx="80962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79375</xdr:rowOff>
    </xdr:from>
    <xdr:to>
      <xdr:col>41</xdr:col>
      <xdr:colOff>101600</xdr:colOff>
      <xdr:row>59</xdr:row>
      <xdr:rowOff>9525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159625"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26035</xdr:rowOff>
    </xdr:from>
    <xdr:ext cx="53403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974840" y="9798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75565</xdr:rowOff>
    </xdr:from>
    <xdr:to>
      <xdr:col>36</xdr:col>
      <xdr:colOff>165100</xdr:colOff>
      <xdr:row>59</xdr:row>
      <xdr:rowOff>6350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3500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168275</xdr:rowOff>
    </xdr:from>
    <xdr:ext cx="534035"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49340" y="10112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86995</xdr:rowOff>
    </xdr:from>
    <xdr:to>
      <xdr:col>55</xdr:col>
      <xdr:colOff>50800</xdr:colOff>
      <xdr:row>59</xdr:row>
      <xdr:rowOff>17780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69450" y="100310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1905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655175" y="9946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106680</xdr:rowOff>
    </xdr:from>
    <xdr:to>
      <xdr:col>50</xdr:col>
      <xdr:colOff>165100</xdr:colOff>
      <xdr:row>59</xdr:row>
      <xdr:rowOff>36830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79475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27940</xdr:rowOff>
    </xdr:from>
    <xdr:ext cx="53403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94090" y="10143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118745</xdr:rowOff>
    </xdr:from>
    <xdr:to>
      <xdr:col>46</xdr:col>
      <xdr:colOff>38100</xdr:colOff>
      <xdr:row>59</xdr:row>
      <xdr:rowOff>48895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985125" y="100628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40640</xdr:rowOff>
    </xdr:from>
    <xdr:ext cx="534035"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84465" y="10156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116205</xdr:rowOff>
    </xdr:from>
    <xdr:to>
      <xdr:col>41</xdr:col>
      <xdr:colOff>101600</xdr:colOff>
      <xdr:row>59</xdr:row>
      <xdr:rowOff>46355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159625"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37465</xdr:rowOff>
    </xdr:from>
    <xdr:ext cx="53403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974840" y="10153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124460</xdr:rowOff>
    </xdr:from>
    <xdr:to>
      <xdr:col>36</xdr:col>
      <xdr:colOff>165100</xdr:colOff>
      <xdr:row>58</xdr:row>
      <xdr:rowOff>54610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3500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71120</xdr:rowOff>
    </xdr:from>
    <xdr:ext cx="59880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116955" y="9672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83120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563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516245"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5630"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516245"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563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516245"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26075"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2607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122555</xdr:rowOff>
    </xdr:from>
    <xdr:to>
      <xdr:col>54</xdr:col>
      <xdr:colOff>174625</xdr:colOff>
      <xdr:row>79</xdr:row>
      <xdr:rowOff>43180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04375" y="1229550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7846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655175"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531350" y="13587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69215</xdr:rowOff>
    </xdr:from>
    <xdr:ext cx="690245"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655175" y="120707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dr:col>54</xdr:col>
      <xdr:colOff>101600</xdr:colOff>
      <xdr:row>71</xdr:row>
      <xdr:rowOff>122555</xdr:rowOff>
    </xdr:from>
    <xdr:to>
      <xdr:col>55</xdr:col>
      <xdr:colOff>88900</xdr:colOff>
      <xdr:row>71</xdr:row>
      <xdr:rowOff>122555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531350" y="12295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34925</xdr:rowOff>
    </xdr:from>
    <xdr:to>
      <xdr:col>55</xdr:col>
      <xdr:colOff>0</xdr:colOff>
      <xdr:row>79</xdr:row>
      <xdr:rowOff>34925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845550" y="1357947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73660</xdr:rowOff>
    </xdr:from>
    <xdr:ext cx="53467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655175"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50800</xdr:rowOff>
    </xdr:from>
    <xdr:to>
      <xdr:col>55</xdr:col>
      <xdr:colOff>50800</xdr:colOff>
      <xdr:row>78</xdr:row>
      <xdr:rowOff>152400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69450" y="13423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79</xdr:row>
      <xdr:rowOff>34925</xdr:rowOff>
    </xdr:from>
    <xdr:to>
      <xdr:col>50</xdr:col>
      <xdr:colOff>114300</xdr:colOff>
      <xdr:row>79</xdr:row>
      <xdr:rowOff>36195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032750" y="1357947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33020</xdr:rowOff>
    </xdr:from>
    <xdr:to>
      <xdr:col>50</xdr:col>
      <xdr:colOff>165100</xdr:colOff>
      <xdr:row>78</xdr:row>
      <xdr:rowOff>134620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79475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151130</xdr:rowOff>
    </xdr:from>
    <xdr:ext cx="59880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61705" y="1318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34290</xdr:rowOff>
    </xdr:from>
    <xdr:to>
      <xdr:col>45</xdr:col>
      <xdr:colOff>174625</xdr:colOff>
      <xdr:row>79</xdr:row>
      <xdr:rowOff>36195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210425" y="135788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119380</xdr:rowOff>
    </xdr:from>
    <xdr:to>
      <xdr:col>46</xdr:col>
      <xdr:colOff>38100</xdr:colOff>
      <xdr:row>79</xdr:row>
      <xdr:rowOff>49530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985125" y="13492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66040</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784465" y="13267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34290</xdr:rowOff>
    </xdr:from>
    <xdr:to>
      <xdr:col>41</xdr:col>
      <xdr:colOff>50800</xdr:colOff>
      <xdr:row>79</xdr:row>
      <xdr:rowOff>40640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400800" y="1357884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127635</xdr:rowOff>
    </xdr:from>
    <xdr:to>
      <xdr:col>41</xdr:col>
      <xdr:colOff>101600</xdr:colOff>
      <xdr:row>79</xdr:row>
      <xdr:rowOff>57785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159625"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74930</xdr:rowOff>
    </xdr:from>
    <xdr:ext cx="53403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974840" y="1327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129540</xdr:rowOff>
    </xdr:from>
    <xdr:to>
      <xdr:col>36</xdr:col>
      <xdr:colOff>165100</xdr:colOff>
      <xdr:row>79</xdr:row>
      <xdr:rowOff>59690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350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76200</xdr:rowOff>
    </xdr:from>
    <xdr:ext cx="534035" cy="2584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49340" y="13277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155575</xdr:rowOff>
    </xdr:from>
    <xdr:to>
      <xdr:col>55</xdr:col>
      <xdr:colOff>50800</xdr:colOff>
      <xdr:row>79</xdr:row>
      <xdr:rowOff>86360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69450" y="135286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70485</xdr:rowOff>
    </xdr:from>
    <xdr:ext cx="469900"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655175" y="1344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155575</xdr:rowOff>
    </xdr:from>
    <xdr:to>
      <xdr:col>50</xdr:col>
      <xdr:colOff>165100</xdr:colOff>
      <xdr:row>79</xdr:row>
      <xdr:rowOff>86360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79475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76835</xdr:rowOff>
    </xdr:from>
    <xdr:ext cx="46926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626475" y="13621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156845</xdr:rowOff>
    </xdr:from>
    <xdr:to>
      <xdr:col>46</xdr:col>
      <xdr:colOff>38100</xdr:colOff>
      <xdr:row>79</xdr:row>
      <xdr:rowOff>86995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985125" y="13529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78105</xdr:rowOff>
    </xdr:from>
    <xdr:ext cx="469265" cy="2584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816850" y="13622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154940</xdr:rowOff>
    </xdr:from>
    <xdr:to>
      <xdr:col>41</xdr:col>
      <xdr:colOff>101600</xdr:colOff>
      <xdr:row>79</xdr:row>
      <xdr:rowOff>85090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159625"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76200</xdr:rowOff>
    </xdr:from>
    <xdr:ext cx="46926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991350" y="13620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160655</xdr:rowOff>
    </xdr:from>
    <xdr:to>
      <xdr:col>36</xdr:col>
      <xdr:colOff>165100</xdr:colOff>
      <xdr:row>79</xdr:row>
      <xdr:rowOff>90805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3500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81915</xdr:rowOff>
    </xdr:from>
    <xdr:ext cx="46926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181725" y="13626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920"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831205"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26075"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26075"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2607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165100</xdr:rowOff>
    </xdr:from>
    <xdr:to>
      <xdr:col>54</xdr:col>
      <xdr:colOff>174625</xdr:colOff>
      <xdr:row>98</xdr:row>
      <xdr:rowOff>17780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04375" y="1559560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21590</xdr:rowOff>
    </xdr:from>
    <xdr:ext cx="534670" cy="25908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9655175"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17780</xdr:rowOff>
    </xdr:from>
    <xdr:to>
      <xdr:col>55</xdr:col>
      <xdr:colOff>88900</xdr:colOff>
      <xdr:row>98</xdr:row>
      <xdr:rowOff>17780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531350" y="1681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111760</xdr:rowOff>
    </xdr:from>
    <xdr:ext cx="690245" cy="2584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9655175" y="1537081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dr:col>54</xdr:col>
      <xdr:colOff>101600</xdr:colOff>
      <xdr:row>90</xdr:row>
      <xdr:rowOff>165100</xdr:rowOff>
    </xdr:from>
    <xdr:to>
      <xdr:col>55</xdr:col>
      <xdr:colOff>88900</xdr:colOff>
      <xdr:row>90</xdr:row>
      <xdr:rowOff>165100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531350" y="1559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90170</xdr:rowOff>
    </xdr:from>
    <xdr:to>
      <xdr:col>55</xdr:col>
      <xdr:colOff>0</xdr:colOff>
      <xdr:row>97</xdr:row>
      <xdr:rowOff>107315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845550" y="16720820"/>
          <a:ext cx="7588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60960</xdr:rowOff>
    </xdr:from>
    <xdr:ext cx="598805"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9655175" y="16520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38100</xdr:rowOff>
    </xdr:from>
    <xdr:to>
      <xdr:col>55</xdr:col>
      <xdr:colOff>50800</xdr:colOff>
      <xdr:row>97</xdr:row>
      <xdr:rowOff>139700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69450" y="16668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107315</xdr:rowOff>
    </xdr:from>
    <xdr:to>
      <xdr:col>50</xdr:col>
      <xdr:colOff>114300</xdr:colOff>
      <xdr:row>97</xdr:row>
      <xdr:rowOff>111760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032750" y="1673796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79475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170815</xdr:rowOff>
    </xdr:from>
    <xdr:ext cx="598805" cy="2584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61705" y="1645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111760</xdr:rowOff>
    </xdr:from>
    <xdr:to>
      <xdr:col>45</xdr:col>
      <xdr:colOff>174625</xdr:colOff>
      <xdr:row>97</xdr:row>
      <xdr:rowOff>133350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210425" y="1674241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93980</xdr:rowOff>
    </xdr:from>
    <xdr:to>
      <xdr:col>46</xdr:col>
      <xdr:colOff>38100</xdr:colOff>
      <xdr:row>98</xdr:row>
      <xdr:rowOff>24130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985125" y="16724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15240</xdr:rowOff>
    </xdr:from>
    <xdr:ext cx="53403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784465" y="1681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132080</xdr:rowOff>
    </xdr:from>
    <xdr:to>
      <xdr:col>41</xdr:col>
      <xdr:colOff>50800</xdr:colOff>
      <xdr:row>97</xdr:row>
      <xdr:rowOff>133350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400800" y="1676273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100330</xdr:rowOff>
    </xdr:from>
    <xdr:to>
      <xdr:col>41</xdr:col>
      <xdr:colOff>101600</xdr:colOff>
      <xdr:row>98</xdr:row>
      <xdr:rowOff>30480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159625"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21590</xdr:rowOff>
    </xdr:from>
    <xdr:ext cx="53403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974840" y="16823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102235</xdr:rowOff>
    </xdr:from>
    <xdr:to>
      <xdr:col>36</xdr:col>
      <xdr:colOff>165100</xdr:colOff>
      <xdr:row>98</xdr:row>
      <xdr:rowOff>32385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3500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23495</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149340" y="16825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39370</xdr:rowOff>
    </xdr:from>
    <xdr:to>
      <xdr:col>55</xdr:col>
      <xdr:colOff>50800</xdr:colOff>
      <xdr:row>97</xdr:row>
      <xdr:rowOff>140970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69450" y="16670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16510</xdr:rowOff>
    </xdr:from>
    <xdr:ext cx="598805" cy="25908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9655175" y="16647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56515</xdr:rowOff>
    </xdr:from>
    <xdr:to>
      <xdr:col>50</xdr:col>
      <xdr:colOff>165100</xdr:colOff>
      <xdr:row>97</xdr:row>
      <xdr:rowOff>158115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79475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149225</xdr:rowOff>
    </xdr:from>
    <xdr:ext cx="59880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61705" y="16779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60960</xdr:rowOff>
    </xdr:from>
    <xdr:to>
      <xdr:col>46</xdr:col>
      <xdr:colOff>38100</xdr:colOff>
      <xdr:row>97</xdr:row>
      <xdr:rowOff>162560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985125" y="16691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7620</xdr:rowOff>
    </xdr:from>
    <xdr:ext cx="598805" cy="2584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752080" y="16466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82550</xdr:rowOff>
    </xdr:from>
    <xdr:to>
      <xdr:col>41</xdr:col>
      <xdr:colOff>101600</xdr:colOff>
      <xdr:row>98</xdr:row>
      <xdr:rowOff>12700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159625"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29210</xdr:rowOff>
    </xdr:from>
    <xdr:ext cx="598805" cy="2584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942455" y="16488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80645</xdr:rowOff>
    </xdr:from>
    <xdr:to>
      <xdr:col>36</xdr:col>
      <xdr:colOff>165100</xdr:colOff>
      <xdr:row>98</xdr:row>
      <xdr:rowOff>10795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3500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27305</xdr:rowOff>
    </xdr:from>
    <xdr:ext cx="59880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116955" y="1648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174625</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920"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181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174625</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563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86612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174625</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5630"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866120"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174625</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563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86612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174625</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5630"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86612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5630"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93980</xdr:rowOff>
    </xdr:from>
    <xdr:to>
      <xdr:col>85</xdr:col>
      <xdr:colOff>126365</xdr:colOff>
      <xdr:row>39</xdr:row>
      <xdr:rowOff>8890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968220" y="540893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12700</xdr:rowOff>
    </xdr:from>
    <xdr:ext cx="469900" cy="25908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5017750" y="669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8890</xdr:rowOff>
    </xdr:from>
    <xdr:to>
      <xdr:col>86</xdr:col>
      <xdr:colOff>25400</xdr:colOff>
      <xdr:row>39</xdr:row>
      <xdr:rowOff>8890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881225" y="669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40640</xdr:rowOff>
    </xdr:from>
    <xdr:ext cx="598805" cy="2584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5017750" y="518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dr:col>85</xdr:col>
      <xdr:colOff>38100</xdr:colOff>
      <xdr:row>31</xdr:row>
      <xdr:rowOff>93980</xdr:rowOff>
    </xdr:from>
    <xdr:to>
      <xdr:col>86</xdr:col>
      <xdr:colOff>25400</xdr:colOff>
      <xdr:row>31</xdr:row>
      <xdr:rowOff>93980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881225" y="540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128905</xdr:rowOff>
    </xdr:from>
    <xdr:to>
      <xdr:col>85</xdr:col>
      <xdr:colOff>127000</xdr:colOff>
      <xdr:row>38</xdr:row>
      <xdr:rowOff>84455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195425" y="6472555"/>
          <a:ext cx="7747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66675</xdr:rowOff>
    </xdr:from>
    <xdr:ext cx="534670" cy="2584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5017750" y="6410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87630</xdr:rowOff>
    </xdr:from>
    <xdr:to>
      <xdr:col>85</xdr:col>
      <xdr:colOff>174625</xdr:colOff>
      <xdr:row>38</xdr:row>
      <xdr:rowOff>17780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919325" y="64312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84455</xdr:rowOff>
    </xdr:from>
    <xdr:to>
      <xdr:col>81</xdr:col>
      <xdr:colOff>50800</xdr:colOff>
      <xdr:row>38</xdr:row>
      <xdr:rowOff>104775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385800" y="659955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48895</xdr:rowOff>
    </xdr:from>
    <xdr:to>
      <xdr:col>81</xdr:col>
      <xdr:colOff>101600</xdr:colOff>
      <xdr:row>37</xdr:row>
      <xdr:rowOff>150495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144625" y="63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167005</xdr:rowOff>
    </xdr:from>
    <xdr:ext cx="534035" cy="2584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959840" y="616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93980</xdr:rowOff>
    </xdr:from>
    <xdr:to>
      <xdr:col>76</xdr:col>
      <xdr:colOff>114300</xdr:colOff>
      <xdr:row>38</xdr:row>
      <xdr:rowOff>104775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573000" y="660908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335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143510</xdr:rowOff>
    </xdr:from>
    <xdr:ext cx="534035" cy="2584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134340"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155575</xdr:rowOff>
    </xdr:from>
    <xdr:to>
      <xdr:col>71</xdr:col>
      <xdr:colOff>174625</xdr:colOff>
      <xdr:row>38</xdr:row>
      <xdr:rowOff>93980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1750675" y="6499225"/>
          <a:ext cx="8223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32385</xdr:rowOff>
    </xdr:from>
    <xdr:to>
      <xdr:col>72</xdr:col>
      <xdr:colOff>38100</xdr:colOff>
      <xdr:row>38</xdr:row>
      <xdr:rowOff>133985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525375" y="65474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150495</xdr:rowOff>
    </xdr:from>
    <xdr:ext cx="534035"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324715" y="632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39370</xdr:rowOff>
    </xdr:from>
    <xdr:to>
      <xdr:col>67</xdr:col>
      <xdr:colOff>101600</xdr:colOff>
      <xdr:row>38</xdr:row>
      <xdr:rowOff>140970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1699875"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132080</xdr:rowOff>
    </xdr:from>
    <xdr:ext cx="534035" cy="2584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1515090" y="6647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78105</xdr:rowOff>
    </xdr:from>
    <xdr:to>
      <xdr:col>85</xdr:col>
      <xdr:colOff>174625</xdr:colOff>
      <xdr:row>38</xdr:row>
      <xdr:rowOff>8255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919325" y="64217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36</xdr:row>
      <xdr:rowOff>100965</xdr:rowOff>
    </xdr:from>
    <xdr:ext cx="534670" cy="2584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5017750" y="6273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33655</xdr:rowOff>
    </xdr:from>
    <xdr:to>
      <xdr:col>81</xdr:col>
      <xdr:colOff>101600</xdr:colOff>
      <xdr:row>38</xdr:row>
      <xdr:rowOff>135255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144625"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126365</xdr:rowOff>
    </xdr:from>
    <xdr:ext cx="53403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959840" y="6641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53975</xdr:rowOff>
    </xdr:from>
    <xdr:to>
      <xdr:col>76</xdr:col>
      <xdr:colOff>165100</xdr:colOff>
      <xdr:row>38</xdr:row>
      <xdr:rowOff>155575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3350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146685</xdr:rowOff>
    </xdr:from>
    <xdr:ext cx="534035" cy="2584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134340" y="6661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43180</xdr:rowOff>
    </xdr:from>
    <xdr:to>
      <xdr:col>72</xdr:col>
      <xdr:colOff>38100</xdr:colOff>
      <xdr:row>38</xdr:row>
      <xdr:rowOff>144780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525375" y="6558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135890</xdr:rowOff>
    </xdr:from>
    <xdr:ext cx="53403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324715" y="6650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104775</xdr:rowOff>
    </xdr:from>
    <xdr:to>
      <xdr:col>67</xdr:col>
      <xdr:colOff>101600</xdr:colOff>
      <xdr:row>38</xdr:row>
      <xdr:rowOff>34925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1699875"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52070</xdr:rowOff>
    </xdr:from>
    <xdr:ext cx="53403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515090"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174625</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920"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181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174625</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5630" cy="2584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86612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174625</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5630" cy="2584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86612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174625</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5630"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86612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55880</xdr:rowOff>
    </xdr:from>
    <xdr:to>
      <xdr:col>85</xdr:col>
      <xdr:colOff>126365</xdr:colOff>
      <xdr:row>58</xdr:row>
      <xdr:rowOff>29210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968220" y="862838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33020</xdr:rowOff>
    </xdr:from>
    <xdr:ext cx="534670" cy="259080"/>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501775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29210</xdr:rowOff>
    </xdr:from>
    <xdr:to>
      <xdr:col>86</xdr:col>
      <xdr:colOff>25400</xdr:colOff>
      <xdr:row>58</xdr:row>
      <xdr:rowOff>29210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881225" y="9973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2540</xdr:rowOff>
    </xdr:from>
    <xdr:ext cx="598805" cy="259080"/>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501775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dr:col>85</xdr:col>
      <xdr:colOff>38100</xdr:colOff>
      <xdr:row>50</xdr:row>
      <xdr:rowOff>55880</xdr:rowOff>
    </xdr:from>
    <xdr:to>
      <xdr:col>86</xdr:col>
      <xdr:colOff>25400</xdr:colOff>
      <xdr:row>50</xdr:row>
      <xdr:rowOff>55880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881225" y="8628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138430</xdr:rowOff>
    </xdr:from>
    <xdr:to>
      <xdr:col>85</xdr:col>
      <xdr:colOff>127000</xdr:colOff>
      <xdr:row>57</xdr:row>
      <xdr:rowOff>147320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195425" y="9911080"/>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133350</xdr:rowOff>
    </xdr:from>
    <xdr:ext cx="598805" cy="2584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5017750" y="9563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110490</xdr:rowOff>
    </xdr:from>
    <xdr:to>
      <xdr:col>85</xdr:col>
      <xdr:colOff>174625</xdr:colOff>
      <xdr:row>57</xdr:row>
      <xdr:rowOff>40640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919325" y="97116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122555</xdr:rowOff>
    </xdr:from>
    <xdr:to>
      <xdr:col>81</xdr:col>
      <xdr:colOff>50800</xdr:colOff>
      <xdr:row>57</xdr:row>
      <xdr:rowOff>138430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385800" y="989520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130810</xdr:rowOff>
    </xdr:from>
    <xdr:to>
      <xdr:col>81</xdr:col>
      <xdr:colOff>101600</xdr:colOff>
      <xdr:row>57</xdr:row>
      <xdr:rowOff>60960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144625"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77470</xdr:rowOff>
    </xdr:from>
    <xdr:ext cx="59880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927455" y="9507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122555</xdr:rowOff>
    </xdr:from>
    <xdr:to>
      <xdr:col>76</xdr:col>
      <xdr:colOff>114300</xdr:colOff>
      <xdr:row>57</xdr:row>
      <xdr:rowOff>166370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573000" y="989520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67945</xdr:rowOff>
    </xdr:from>
    <xdr:to>
      <xdr:col>76</xdr:col>
      <xdr:colOff>165100</xdr:colOff>
      <xdr:row>57</xdr:row>
      <xdr:rowOff>169545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335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14605</xdr:rowOff>
    </xdr:from>
    <xdr:ext cx="53403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134340" y="9615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163195</xdr:rowOff>
    </xdr:from>
    <xdr:to>
      <xdr:col>71</xdr:col>
      <xdr:colOff>174625</xdr:colOff>
      <xdr:row>57</xdr:row>
      <xdr:rowOff>166370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750675" y="993584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98425</xdr:rowOff>
    </xdr:from>
    <xdr:to>
      <xdr:col>72</xdr:col>
      <xdr:colOff>38100</xdr:colOff>
      <xdr:row>58</xdr:row>
      <xdr:rowOff>29210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525375" y="98710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45085</xdr:rowOff>
    </xdr:from>
    <xdr:ext cx="534035" cy="2584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324715" y="964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100965</xdr:rowOff>
    </xdr:from>
    <xdr:to>
      <xdr:col>67</xdr:col>
      <xdr:colOff>101600</xdr:colOff>
      <xdr:row>58</xdr:row>
      <xdr:rowOff>31115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1699875"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47625</xdr:rowOff>
    </xdr:from>
    <xdr:ext cx="53403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515090" y="9648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96520</xdr:rowOff>
    </xdr:from>
    <xdr:to>
      <xdr:col>85</xdr:col>
      <xdr:colOff>174625</xdr:colOff>
      <xdr:row>58</xdr:row>
      <xdr:rowOff>26670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919325" y="98691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57</xdr:row>
      <xdr:rowOff>11430</xdr:rowOff>
    </xdr:from>
    <xdr:ext cx="534670" cy="259080"/>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5017750" y="978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87630</xdr:rowOff>
    </xdr:from>
    <xdr:to>
      <xdr:col>81</xdr:col>
      <xdr:colOff>101600</xdr:colOff>
      <xdr:row>58</xdr:row>
      <xdr:rowOff>17780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144625"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8890</xdr:rowOff>
    </xdr:from>
    <xdr:ext cx="534035"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959840" y="9952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71755</xdr:rowOff>
    </xdr:from>
    <xdr:to>
      <xdr:col>76</xdr:col>
      <xdr:colOff>165100</xdr:colOff>
      <xdr:row>58</xdr:row>
      <xdr:rowOff>1905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3350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164465</xdr:rowOff>
    </xdr:from>
    <xdr:ext cx="53403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134340" y="993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115570</xdr:rowOff>
    </xdr:from>
    <xdr:to>
      <xdr:col>72</xdr:col>
      <xdr:colOff>38100</xdr:colOff>
      <xdr:row>58</xdr:row>
      <xdr:rowOff>45720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525375" y="9888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36830</xdr:rowOff>
    </xdr:from>
    <xdr:ext cx="53403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24715" y="9980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112395</xdr:rowOff>
    </xdr:from>
    <xdr:to>
      <xdr:col>67</xdr:col>
      <xdr:colOff>101600</xdr:colOff>
      <xdr:row>58</xdr:row>
      <xdr:rowOff>42545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1699875"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33655</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515090" y="997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174625</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920" cy="2584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181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174625</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5630" cy="2584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8661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174625</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5630" cy="2584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8661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174625</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5630" cy="2584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8661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9525</xdr:rowOff>
    </xdr:from>
    <xdr:to>
      <xdr:col>85</xdr:col>
      <xdr:colOff>126365</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4968220" y="12182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145415</xdr:rowOff>
    </xdr:from>
    <xdr:ext cx="249555" cy="2584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5017750" y="135185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127635</xdr:rowOff>
    </xdr:from>
    <xdr:ext cx="598805" cy="259080"/>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5017750" y="11957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dr:col>85</xdr:col>
      <xdr:colOff>38100</xdr:colOff>
      <xdr:row>71</xdr:row>
      <xdr:rowOff>9525</xdr:rowOff>
    </xdr:from>
    <xdr:to>
      <xdr:col>86</xdr:col>
      <xdr:colOff>25400</xdr:colOff>
      <xdr:row>71</xdr:row>
      <xdr:rowOff>9525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881225" y="12182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113665</xdr:rowOff>
    </xdr:from>
    <xdr:to>
      <xdr:col>85</xdr:col>
      <xdr:colOff>127000</xdr:colOff>
      <xdr:row>78</xdr:row>
      <xdr:rowOff>123190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195425" y="1348676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63500</xdr:rowOff>
    </xdr:from>
    <xdr:ext cx="534670" cy="2584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5017750" y="13265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174625</xdr:colOff>
      <xdr:row>78</xdr:row>
      <xdr:rowOff>141605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919325" y="1341374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113665</xdr:rowOff>
    </xdr:from>
    <xdr:to>
      <xdr:col>81</xdr:col>
      <xdr:colOff>50800</xdr:colOff>
      <xdr:row>78</xdr:row>
      <xdr:rowOff>127635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385800" y="1348676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29845</xdr:rowOff>
    </xdr:from>
    <xdr:to>
      <xdr:col>81</xdr:col>
      <xdr:colOff>101600</xdr:colOff>
      <xdr:row>78</xdr:row>
      <xdr:rowOff>132080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144625"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147955</xdr:rowOff>
    </xdr:from>
    <xdr:ext cx="53403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959840" y="1317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127635</xdr:rowOff>
    </xdr:from>
    <xdr:to>
      <xdr:col>76</xdr:col>
      <xdr:colOff>114300</xdr:colOff>
      <xdr:row>78</xdr:row>
      <xdr:rowOff>132715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573000" y="1350073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59690</xdr:rowOff>
    </xdr:from>
    <xdr:to>
      <xdr:col>76</xdr:col>
      <xdr:colOff>165100</xdr:colOff>
      <xdr:row>78</xdr:row>
      <xdr:rowOff>161290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3350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6350</xdr:rowOff>
    </xdr:from>
    <xdr:ext cx="534035" cy="2584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134340"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132715</xdr:rowOff>
    </xdr:from>
    <xdr:to>
      <xdr:col>71</xdr:col>
      <xdr:colOff>174625</xdr:colOff>
      <xdr:row>78</xdr:row>
      <xdr:rowOff>138430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1750675" y="1350581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60325</xdr:rowOff>
    </xdr:from>
    <xdr:to>
      <xdr:col>72</xdr:col>
      <xdr:colOff>38100</xdr:colOff>
      <xdr:row>78</xdr:row>
      <xdr:rowOff>161925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525375" y="13433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6985</xdr:rowOff>
    </xdr:from>
    <xdr:ext cx="534035" cy="2584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324715" y="13208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64135</xdr:rowOff>
    </xdr:from>
    <xdr:to>
      <xdr:col>67</xdr:col>
      <xdr:colOff>101600</xdr:colOff>
      <xdr:row>78</xdr:row>
      <xdr:rowOff>166370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1699875"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10795</xdr:rowOff>
    </xdr:from>
    <xdr:ext cx="534035" cy="2584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515090" y="13212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72390</xdr:rowOff>
    </xdr:from>
    <xdr:to>
      <xdr:col>85</xdr:col>
      <xdr:colOff>174625</xdr:colOff>
      <xdr:row>79</xdr:row>
      <xdr:rowOff>2540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919325" y="134454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18415</xdr:rowOff>
    </xdr:from>
    <xdr:ext cx="469900" cy="2584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5017750" y="13391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63500</xdr:rowOff>
    </xdr:from>
    <xdr:to>
      <xdr:col>81</xdr:col>
      <xdr:colOff>101600</xdr:colOff>
      <xdr:row>78</xdr:row>
      <xdr:rowOff>164465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144625"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155575</xdr:rowOff>
    </xdr:from>
    <xdr:ext cx="534035" cy="2584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959840" y="1352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76835</xdr:rowOff>
    </xdr:from>
    <xdr:to>
      <xdr:col>76</xdr:col>
      <xdr:colOff>165100</xdr:colOff>
      <xdr:row>79</xdr:row>
      <xdr:rowOff>6985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3350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169545</xdr:rowOff>
    </xdr:from>
    <xdr:ext cx="469265"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166725" y="13542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81915</xdr:rowOff>
    </xdr:from>
    <xdr:to>
      <xdr:col>72</xdr:col>
      <xdr:colOff>38100</xdr:colOff>
      <xdr:row>79</xdr:row>
      <xdr:rowOff>12065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525375" y="13455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3175</xdr:rowOff>
    </xdr:from>
    <xdr:ext cx="4692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357100" y="13547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87630</xdr:rowOff>
    </xdr:from>
    <xdr:to>
      <xdr:col>67</xdr:col>
      <xdr:colOff>101600</xdr:colOff>
      <xdr:row>79</xdr:row>
      <xdr:rowOff>17780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1699875"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8890</xdr:rowOff>
    </xdr:from>
    <xdr:ext cx="377825"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577320" y="135534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563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086612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5630" cy="2584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086612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86612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174625</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563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79182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107315</xdr:rowOff>
    </xdr:from>
    <xdr:to>
      <xdr:col>85</xdr:col>
      <xdr:colOff>126365</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968220" y="15537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48260</xdr:rowOff>
    </xdr:from>
    <xdr:ext cx="249555" cy="259080"/>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501775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88122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53975</xdr:rowOff>
    </xdr:from>
    <xdr:ext cx="598805" cy="2584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5017750" y="15313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dr:col>85</xdr:col>
      <xdr:colOff>38100</xdr:colOff>
      <xdr:row>90</xdr:row>
      <xdr:rowOff>107315</xdr:rowOff>
    </xdr:from>
    <xdr:to>
      <xdr:col>86</xdr:col>
      <xdr:colOff>25400</xdr:colOff>
      <xdr:row>90</xdr:row>
      <xdr:rowOff>107315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881225" y="15537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143510</xdr:rowOff>
    </xdr:from>
    <xdr:to>
      <xdr:col>85</xdr:col>
      <xdr:colOff>127000</xdr:colOff>
      <xdr:row>98</xdr:row>
      <xdr:rowOff>38735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195425" y="16774160"/>
          <a:ext cx="774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74930</xdr:rowOff>
    </xdr:from>
    <xdr:ext cx="598805" cy="2584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5017750" y="165341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52070</xdr:rowOff>
    </xdr:from>
    <xdr:to>
      <xdr:col>85</xdr:col>
      <xdr:colOff>174625</xdr:colOff>
      <xdr:row>97</xdr:row>
      <xdr:rowOff>153035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919325" y="166827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38735</xdr:rowOff>
    </xdr:from>
    <xdr:to>
      <xdr:col>81</xdr:col>
      <xdr:colOff>50800</xdr:colOff>
      <xdr:row>98</xdr:row>
      <xdr:rowOff>80010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385800" y="1684083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46355</xdr:rowOff>
    </xdr:from>
    <xdr:to>
      <xdr:col>81</xdr:col>
      <xdr:colOff>101600</xdr:colOff>
      <xdr:row>97</xdr:row>
      <xdr:rowOff>147955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1446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164465</xdr:rowOff>
    </xdr:from>
    <xdr:ext cx="59880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927455" y="16452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73660</xdr:rowOff>
    </xdr:from>
    <xdr:to>
      <xdr:col>76</xdr:col>
      <xdr:colOff>114300</xdr:colOff>
      <xdr:row>98</xdr:row>
      <xdr:rowOff>80010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573000" y="1687576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29210</xdr:rowOff>
    </xdr:from>
    <xdr:to>
      <xdr:col>76</xdr:col>
      <xdr:colOff>165100</xdr:colOff>
      <xdr:row>98</xdr:row>
      <xdr:rowOff>130175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3350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146685</xdr:rowOff>
    </xdr:from>
    <xdr:ext cx="534035" cy="2584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134340" y="1660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73660</xdr:rowOff>
    </xdr:from>
    <xdr:to>
      <xdr:col>71</xdr:col>
      <xdr:colOff>174625</xdr:colOff>
      <xdr:row>98</xdr:row>
      <xdr:rowOff>81915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1750675" y="1687576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22225</xdr:rowOff>
    </xdr:from>
    <xdr:to>
      <xdr:col>72</xdr:col>
      <xdr:colOff>38100</xdr:colOff>
      <xdr:row>98</xdr:row>
      <xdr:rowOff>123825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525375" y="16824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140335</xdr:rowOff>
    </xdr:from>
    <xdr:ext cx="534035"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32471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21590</xdr:rowOff>
    </xdr:from>
    <xdr:to>
      <xdr:col>67</xdr:col>
      <xdr:colOff>101600</xdr:colOff>
      <xdr:row>98</xdr:row>
      <xdr:rowOff>123190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1699875"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139700</xdr:rowOff>
    </xdr:from>
    <xdr:ext cx="53403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515090" y="1659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92710</xdr:rowOff>
    </xdr:from>
    <xdr:to>
      <xdr:col>85</xdr:col>
      <xdr:colOff>174625</xdr:colOff>
      <xdr:row>98</xdr:row>
      <xdr:rowOff>22860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919325" y="167233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71120</xdr:rowOff>
    </xdr:from>
    <xdr:ext cx="598805" cy="259080"/>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5017750" y="16701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159385</xdr:rowOff>
    </xdr:from>
    <xdr:to>
      <xdr:col>81</xdr:col>
      <xdr:colOff>101600</xdr:colOff>
      <xdr:row>98</xdr:row>
      <xdr:rowOff>89535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144625"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80645</xdr:rowOff>
    </xdr:from>
    <xdr:ext cx="53403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959840"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130810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3350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121920</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134340" y="1692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22860</xdr:rowOff>
    </xdr:from>
    <xdr:to>
      <xdr:col>72</xdr:col>
      <xdr:colOff>38100</xdr:colOff>
      <xdr:row>98</xdr:row>
      <xdr:rowOff>124460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525375" y="16824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115570</xdr:rowOff>
    </xdr:from>
    <xdr:ext cx="5340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324715" y="1691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31115</xdr:rowOff>
    </xdr:from>
    <xdr:to>
      <xdr:col>67</xdr:col>
      <xdr:colOff>101600</xdr:colOff>
      <xdr:row>98</xdr:row>
      <xdr:rowOff>132715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1699875"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123825</xdr:rowOff>
    </xdr:from>
    <xdr:ext cx="534035" cy="2584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515090" y="16925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92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654683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0860" cy="2584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628013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0860"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2801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0860" cy="2584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280130"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31</xdr:row>
      <xdr:rowOff>22225</xdr:rowOff>
    </xdr:from>
    <xdr:ext cx="595630"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2318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38100</xdr:rowOff>
    </xdr:from>
    <xdr:ext cx="595630"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2318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5630"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2318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92710</xdr:rowOff>
    </xdr:from>
    <xdr:to>
      <xdr:col>116</xdr:col>
      <xdr:colOff>62865</xdr:colOff>
      <xdr:row>39</xdr:row>
      <xdr:rowOff>99060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0318095" y="523621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135890</xdr:rowOff>
    </xdr:from>
    <xdr:ext cx="249555" cy="259080"/>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03708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39370</xdr:rowOff>
    </xdr:from>
    <xdr:ext cx="598805" cy="259080"/>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03708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dr:col>115</xdr:col>
      <xdr:colOff>165100</xdr:colOff>
      <xdr:row>30</xdr:row>
      <xdr:rowOff>92710</xdr:rowOff>
    </xdr:from>
    <xdr:to>
      <xdr:col>116</xdr:col>
      <xdr:colOff>152400</xdr:colOff>
      <xdr:row>30</xdr:row>
      <xdr:rowOff>92710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246975" y="523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99060</xdr:rowOff>
    </xdr:from>
    <xdr:to>
      <xdr:col>116</xdr:col>
      <xdr:colOff>63500</xdr:colOff>
      <xdr:row>39</xdr:row>
      <xdr:rowOff>99060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53340</xdr:rowOff>
    </xdr:from>
    <xdr:ext cx="469900" cy="2584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0370800" y="6568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269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174625</xdr:colOff>
      <xdr:row>39</xdr:row>
      <xdr:rowOff>99060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34925</xdr:rowOff>
    </xdr:from>
    <xdr:to>
      <xdr:col>112</xdr:col>
      <xdr:colOff>38100</xdr:colOff>
      <xdr:row>39</xdr:row>
      <xdr:rowOff>136525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510375" y="6721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153035</xdr:rowOff>
    </xdr:from>
    <xdr:ext cx="46926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42100" y="6496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84875"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162560</xdr:rowOff>
    </xdr:from>
    <xdr:ext cx="37782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62320" y="65062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99060</xdr:rowOff>
    </xdr:from>
    <xdr:to>
      <xdr:col>102</xdr:col>
      <xdr:colOff>114300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787525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162560</xdr:rowOff>
    </xdr:from>
    <xdr:ext cx="377825"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2695" y="65062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41275</xdr:rowOff>
    </xdr:from>
    <xdr:to>
      <xdr:col>98</xdr:col>
      <xdr:colOff>38100</xdr:colOff>
      <xdr:row>39</xdr:row>
      <xdr:rowOff>143510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7065625" y="67278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37</xdr:row>
      <xdr:rowOff>159385</xdr:rowOff>
    </xdr:from>
    <xdr:ext cx="37846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938625"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8890</xdr:rowOff>
    </xdr:from>
    <xdr:ext cx="249555" cy="2584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0370800" y="6695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3671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6270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140970</xdr:rowOff>
    </xdr:from>
    <xdr:ext cx="249555"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81175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6991965"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920" cy="2584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54683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54683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174625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36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627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10160</xdr:rowOff>
    </xdr:from>
    <xdr:ext cx="249555"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11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699196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36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627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35560</xdr:rowOff>
    </xdr:from>
    <xdr:ext cx="24955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8117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699196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全体的には類似団体より下回る結果となったが、内</a:t>
          </a:r>
          <a:r>
            <a:rPr kumimoji="1" lang="ja-JP" altLang="ja-JP" sz="1100">
              <a:solidFill>
                <a:schemeClr val="dk1"/>
              </a:solidFill>
              <a:effectLst/>
              <a:latin typeface="+mn-lt"/>
              <a:ea typeface="+mn-ea"/>
              <a:cs typeface="+mn-cs"/>
            </a:rPr>
            <a:t>大きな変動として、下記の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つがあげられる。</a:t>
          </a:r>
          <a:endParaRPr lang="ja-JP" altLang="ja-JP" sz="1400">
            <a:effectLst/>
          </a:endParaRPr>
        </a:p>
        <a:p>
          <a:r>
            <a:rPr kumimoji="1" lang="ja-JP" altLang="en-US" sz="1100">
              <a:solidFill>
                <a:schemeClr val="dk1"/>
              </a:solidFill>
              <a:effectLst/>
              <a:latin typeface="+mn-lt"/>
              <a:ea typeface="+mn-ea"/>
              <a:cs typeface="+mn-cs"/>
            </a:rPr>
            <a:t>・消防費では、消防屯所の建設（昨年度</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百万円増）や、仁淀消防組合負担金</a:t>
          </a:r>
          <a:r>
            <a:rPr kumimoji="1" lang="ja-JP" altLang="ja-JP"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など、施設更新等にかかった経費が主要因として増となっている。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・総務費では、庁舎建設事業</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増）、光ケーブル網等機能強化事業</a:t>
          </a:r>
          <a:r>
            <a:rPr kumimoji="1" lang="ja-JP" altLang="ja-JP"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等消防費同様施設更新等にかかった経費が</a:t>
          </a:r>
          <a:r>
            <a:rPr kumimoji="1" lang="ja-JP" altLang="ja-JP" sz="1100">
              <a:solidFill>
                <a:schemeClr val="dk1"/>
              </a:solidFill>
              <a:effectLst/>
              <a:latin typeface="+mn-lt"/>
              <a:ea typeface="+mn-ea"/>
              <a:cs typeface="+mn-cs"/>
            </a:rPr>
            <a:t>主要因となり増となっている。</a:t>
          </a:r>
          <a:endParaRPr lang="ja-JP" altLang="ja-JP" sz="1400">
            <a:effectLst/>
          </a:endParaRPr>
        </a:p>
        <a:p>
          <a:r>
            <a:rPr kumimoji="1" lang="ja-JP" altLang="ja-JP" sz="1100">
              <a:solidFill>
                <a:schemeClr val="dk1"/>
              </a:solidFill>
              <a:effectLst/>
              <a:latin typeface="+mn-lt"/>
              <a:ea typeface="+mn-ea"/>
              <a:cs typeface="+mn-cs"/>
            </a:rPr>
            <a:t>・公債費では、長期債償還金（</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165</a:t>
          </a:r>
          <a:r>
            <a:rPr kumimoji="1" lang="ja-JP" altLang="en-US" sz="1100">
              <a:solidFill>
                <a:schemeClr val="dk1"/>
              </a:solidFill>
              <a:effectLst/>
              <a:latin typeface="+mn-lt"/>
              <a:ea typeface="+mn-ea"/>
              <a:cs typeface="+mn-cs"/>
            </a:rPr>
            <a:t>百万円増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、そのうち繰上償還にかかる費用が主要因となり</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今後においても、事業の選択と集中を意識した行財政運営に努める。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年度は、今後の大型事業に備え減債基金への組替えを行ったことにより、</a:t>
          </a:r>
          <a:r>
            <a:rPr kumimoji="1" lang="en-US" altLang="ja-JP" sz="1100">
              <a:solidFill>
                <a:schemeClr val="dk1"/>
              </a:solidFill>
              <a:effectLst/>
              <a:latin typeface="+mn-lt"/>
              <a:ea typeface="+mn-ea"/>
              <a:cs typeface="+mn-cs"/>
            </a:rPr>
            <a:t>17.74</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年度は、空調設備機器導入事業をはじめとする事業費の増により、</a:t>
          </a:r>
          <a:r>
            <a:rPr kumimoji="1" lang="en-US" altLang="ja-JP" sz="1100">
              <a:solidFill>
                <a:schemeClr val="dk1"/>
              </a:solidFill>
              <a:effectLst/>
              <a:latin typeface="+mn-lt"/>
              <a:ea typeface="+mn-ea"/>
              <a:cs typeface="+mn-cs"/>
            </a:rPr>
            <a:t>14.26</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元年度は、基金を取り崩して実施される事業費の減により、</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、一般財源歳入増により取崩しが不要となり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元から横ばい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年度は、同様に取崩しが不要となり、また剰余金の積み立てが行えたことから</a:t>
          </a:r>
          <a:r>
            <a:rPr kumimoji="1" lang="en-US" altLang="ja-JP" sz="1100">
              <a:solidFill>
                <a:schemeClr val="dk1"/>
              </a:solidFill>
              <a:effectLst/>
              <a:latin typeface="+mn-lt"/>
              <a:ea typeface="+mn-ea"/>
              <a:cs typeface="+mn-cs"/>
            </a:rPr>
            <a:t>16.67%</a:t>
          </a:r>
          <a:r>
            <a:rPr kumimoji="1" lang="ja-JP" altLang="en-US" sz="1100">
              <a:solidFill>
                <a:schemeClr val="dk1"/>
              </a:solidFill>
              <a:effectLst/>
              <a:latin typeface="+mn-lt"/>
              <a:ea typeface="+mn-ea"/>
              <a:cs typeface="+mn-cs"/>
            </a:rPr>
            <a:t>と増加となっている。</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％については、繰越明許費の増により減少している。今後予定されている大型事業の影響により実質収支の上昇・下落が予想されるが、計画的な財政運営により収支の均衡を図っていく必要がある。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・一般会計・・・近年はほぼ同水準を維持している。</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・介護保険特別会計・・・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、基金取崩し取りやめ</a:t>
          </a:r>
          <a:r>
            <a:rPr kumimoji="1" lang="ja-JP" altLang="ja-JP" sz="1100">
              <a:solidFill>
                <a:schemeClr val="dk1"/>
              </a:solidFill>
              <a:effectLst/>
              <a:latin typeface="+mn-lt"/>
              <a:ea typeface="+mn-ea"/>
              <a:cs typeface="+mn-cs"/>
            </a:rPr>
            <a:t>が主要因となり、対前年度比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・簡易水道特別会計・・・</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年度より実施している、耐震管への布設替事業の影響 等により、修繕件数が抑制され、安定的な収入が確保できるようになっている。</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・後期高齢者医療特別会計・・・一般会計からの繰入で財政運営を行っていることから低率で推移している。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・国民健康保険特別会計・・・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年度においては、保険給付費</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が主要因となり、対前年度比</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ポイント減小となっている。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・住宅新築資金等特別会計・・・</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年度に実施した公的資金補償金免除繰上償還の実施により、単年度赤字に陥ったものの、その後の公債費負担が軽減されたことにより、</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年度からは黒字に転じている。</a:t>
          </a:r>
          <a:endParaRPr lang="ja-JP" altLang="ja-JP" sz="1400">
            <a:effectLst/>
          </a:endParaRPr>
        </a:p>
        <a:p>
          <a:r>
            <a:rPr kumimoji="1" lang="ja-JP" altLang="ja-JP" sz="1100">
              <a:solidFill>
                <a:schemeClr val="dk1"/>
              </a:solidFill>
              <a:effectLst/>
              <a:latin typeface="+mn-lt"/>
              <a:ea typeface="+mn-ea"/>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元利償還金については、</a:t>
          </a:r>
          <a:r>
            <a:rPr kumimoji="1" lang="en-US" altLang="ja-JP" sz="900">
              <a:solidFill>
                <a:schemeClr val="dk1"/>
              </a:solidFill>
              <a:effectLst/>
              <a:latin typeface="+mn-lt"/>
              <a:ea typeface="+mn-ea"/>
              <a:cs typeface="+mn-cs"/>
            </a:rPr>
            <a:t>H19</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年度の</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ヵ年にわたり利率の高い起債を繰上償還したことや過去の起債借入額の抑制したことにより近年は減少傾向にあったものの、今後「治水対策事業」・「</a:t>
          </a:r>
          <a:r>
            <a:rPr kumimoji="1" lang="ja-JP" altLang="en-US" sz="900">
              <a:solidFill>
                <a:schemeClr val="dk1"/>
              </a:solidFill>
              <a:effectLst/>
              <a:latin typeface="+mn-lt"/>
              <a:ea typeface="+mn-ea"/>
              <a:cs typeface="+mn-cs"/>
            </a:rPr>
            <a:t>公営住宅</a:t>
          </a:r>
          <a:r>
            <a:rPr kumimoji="1" lang="ja-JP" altLang="ja-JP" sz="900">
              <a:solidFill>
                <a:schemeClr val="dk1"/>
              </a:solidFill>
              <a:effectLst/>
              <a:latin typeface="+mn-lt"/>
              <a:ea typeface="+mn-ea"/>
              <a:cs typeface="+mn-cs"/>
            </a:rPr>
            <a:t>」等の大型事業の影響により、比率は悪化していくことが予想される。</a:t>
          </a:r>
          <a:endParaRPr lang="ja-JP" altLang="ja-JP" sz="1050">
            <a:effectLst/>
          </a:endParaRPr>
        </a:p>
        <a:p>
          <a:r>
            <a:rPr kumimoji="1" lang="ja-JP" altLang="ja-JP" sz="900">
              <a:solidFill>
                <a:schemeClr val="dk1"/>
              </a:solidFill>
              <a:effectLst/>
              <a:latin typeface="+mn-lt"/>
              <a:ea typeface="+mn-ea"/>
              <a:cs typeface="+mn-cs"/>
            </a:rPr>
            <a:t>　公営企業債の元利償還金に対する繰入金については、簡易水道特別会計が全体を占め、横ばいで推移している。</a:t>
          </a:r>
          <a:endParaRPr lang="ja-JP" altLang="ja-JP" sz="1050">
            <a:effectLst/>
          </a:endParaRPr>
        </a:p>
        <a:p>
          <a:r>
            <a:rPr kumimoji="1" lang="ja-JP" altLang="ja-JP" sz="900">
              <a:solidFill>
                <a:schemeClr val="dk1"/>
              </a:solidFill>
              <a:effectLst/>
              <a:latin typeface="+mn-lt"/>
              <a:ea typeface="+mn-ea"/>
              <a:cs typeface="+mn-cs"/>
            </a:rPr>
            <a:t>　組合等が起こした地方債の元利償還金に対する負担金等については、一組の地方債残高の減により、減少となっている。</a:t>
          </a:r>
          <a:endParaRPr lang="ja-JP" altLang="ja-JP" sz="1050">
            <a:effectLst/>
          </a:endParaRPr>
        </a:p>
        <a:p>
          <a:r>
            <a:rPr kumimoji="1" lang="ja-JP" altLang="ja-JP" sz="900">
              <a:solidFill>
                <a:schemeClr val="dk1"/>
              </a:solidFill>
              <a:effectLst/>
              <a:latin typeface="+mn-lt"/>
              <a:ea typeface="+mn-ea"/>
              <a:cs typeface="+mn-cs"/>
            </a:rPr>
            <a:t>　算入公債費等については、過去の起債に対する基準財政需要額であり、交付税措置率の高い起債の償還終了により減少となっている。</a:t>
          </a:r>
          <a:endParaRPr lang="ja-JP" altLang="ja-JP" sz="1050">
            <a:effectLst/>
          </a:endParaRPr>
        </a:p>
        <a:p>
          <a:r>
            <a:rPr kumimoji="1" lang="ja-JP" altLang="ja-JP" sz="900">
              <a:solidFill>
                <a:schemeClr val="dk1"/>
              </a:solidFill>
              <a:effectLst/>
              <a:latin typeface="+mn-lt"/>
              <a:ea typeface="+mn-ea"/>
              <a:cs typeface="+mn-cs"/>
            </a:rPr>
            <a:t>　実質公債費比率の分子については、元利償還金が増となったことで増加となっている。</a:t>
          </a:r>
          <a:endParaRPr lang="ja-JP" altLang="ja-JP" sz="1050">
            <a:effectLst/>
          </a:endParaRPr>
        </a:p>
        <a:p>
          <a:r>
            <a:rPr kumimoji="1" lang="ja-JP" altLang="ja-JP" sz="900">
              <a:solidFill>
                <a:schemeClr val="dk1"/>
              </a:solidFill>
              <a:effectLst/>
              <a:latin typeface="+mn-lt"/>
              <a:ea typeface="+mn-ea"/>
              <a:cs typeface="+mn-cs"/>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将来負担額としては、一般会計等に係る地方債の現在高が大部分を占め、ついで公営企業債等繰入見込額、</a:t>
          </a:r>
          <a:r>
            <a:rPr kumimoji="1" lang="ja-JP" altLang="en-US" sz="900">
              <a:solidFill>
                <a:schemeClr val="dk1"/>
              </a:solidFill>
              <a:effectLst/>
              <a:latin typeface="+mn-lt"/>
              <a:ea typeface="+mn-ea"/>
              <a:cs typeface="+mn-cs"/>
            </a:rPr>
            <a:t>債務負担行為に基づく支出予定額</a:t>
          </a:r>
          <a:r>
            <a:rPr kumimoji="1" lang="ja-JP" altLang="ja-JP" sz="900">
              <a:solidFill>
                <a:schemeClr val="dk1"/>
              </a:solidFill>
              <a:effectLst/>
              <a:latin typeface="+mn-lt"/>
              <a:ea typeface="+mn-ea"/>
              <a:cs typeface="+mn-cs"/>
            </a:rPr>
            <a:t>という順になっている。</a:t>
          </a:r>
          <a:endParaRPr lang="ja-JP" altLang="ja-JP" sz="1050">
            <a:effectLst/>
          </a:endParaRPr>
        </a:p>
        <a:p>
          <a:r>
            <a:rPr kumimoji="1" lang="ja-JP" altLang="ja-JP" sz="900">
              <a:solidFill>
                <a:schemeClr val="dk1"/>
              </a:solidFill>
              <a:effectLst/>
              <a:latin typeface="+mn-lt"/>
              <a:ea typeface="+mn-ea"/>
              <a:cs typeface="+mn-cs"/>
            </a:rPr>
            <a:t>　一般会計等に係る地方債の現在高については、近年の低金利により、交付税措置のある起債を積極的に活用している為、増加傾向となっている。</a:t>
          </a:r>
          <a:r>
            <a:rPr kumimoji="1" lang="ja-JP" altLang="en-US" sz="900">
              <a:solidFill>
                <a:schemeClr val="dk1"/>
              </a:solidFill>
              <a:effectLst/>
              <a:latin typeface="+mn-lt"/>
              <a:ea typeface="+mn-ea"/>
              <a:cs typeface="+mn-cs"/>
            </a:rPr>
            <a:t>特に庁舎建設に伴う借入が大きい。</a:t>
          </a:r>
          <a:endParaRPr lang="ja-JP" altLang="ja-JP" sz="1050">
            <a:effectLst/>
          </a:endParaRPr>
        </a:p>
        <a:p>
          <a:r>
            <a:rPr kumimoji="1" lang="ja-JP" altLang="ja-JP" sz="900">
              <a:solidFill>
                <a:schemeClr val="dk1"/>
              </a:solidFill>
              <a:effectLst/>
              <a:latin typeface="+mn-lt"/>
              <a:ea typeface="+mn-ea"/>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債務負担行為は能津地区での優良賃貸住宅建設にかかる負担行為の決定が主要因となり大幅増となっている。</a:t>
          </a:r>
          <a:endParaRPr lang="ja-JP" altLang="ja-JP" sz="1050">
            <a:effectLst/>
          </a:endParaRPr>
        </a:p>
        <a:p>
          <a:r>
            <a:rPr kumimoji="1" lang="ja-JP" altLang="ja-JP" sz="900">
              <a:solidFill>
                <a:schemeClr val="dk1"/>
              </a:solidFill>
              <a:effectLst/>
              <a:latin typeface="+mn-lt"/>
              <a:ea typeface="+mn-ea"/>
              <a:cs typeface="+mn-cs"/>
            </a:rPr>
            <a:t>　基準財政需要額算入見込額については、地方債現在高が増加傾向にある中、交付税算入率の高い地方債を優先的に活用していることもあり、今後、基準財政需要額算入見込額は増加していく見込みとなっている。</a:t>
          </a:r>
          <a:endParaRPr lang="ja-JP" altLang="ja-JP" sz="1050">
            <a:effectLst/>
          </a:endParaRPr>
        </a:p>
        <a:p>
          <a:r>
            <a:rPr kumimoji="1" lang="ja-JP" altLang="ja-JP" sz="900">
              <a:solidFill>
                <a:schemeClr val="dk1"/>
              </a:solidFill>
              <a:effectLst/>
              <a:latin typeface="+mn-lt"/>
              <a:ea typeface="+mn-ea"/>
              <a:cs typeface="+mn-cs"/>
            </a:rPr>
            <a:t>　将来負担比率の分子について、</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年度においては地方債の現在高の増加</a:t>
          </a:r>
          <a:r>
            <a:rPr kumimoji="1" lang="ja-JP" altLang="en-US" sz="900">
              <a:solidFill>
                <a:schemeClr val="dk1"/>
              </a:solidFill>
              <a:effectLst/>
              <a:latin typeface="+mn-lt"/>
              <a:ea typeface="+mn-ea"/>
              <a:cs typeface="+mn-cs"/>
            </a:rPr>
            <a:t>、債務負担行為に基づく支出予定額</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を主要因とし</a:t>
          </a:r>
          <a:r>
            <a:rPr kumimoji="1" lang="ja-JP" altLang="ja-JP" sz="900">
              <a:solidFill>
                <a:schemeClr val="dk1"/>
              </a:solidFill>
              <a:effectLst/>
              <a:latin typeface="+mn-lt"/>
              <a:ea typeface="+mn-ea"/>
              <a:cs typeface="+mn-cs"/>
            </a:rPr>
            <a:t>、対年より</a:t>
          </a:r>
          <a:r>
            <a:rPr kumimoji="1" lang="ja-JP" altLang="en-US" sz="900">
              <a:solidFill>
                <a:schemeClr val="dk1"/>
              </a:solidFill>
              <a:effectLst/>
              <a:latin typeface="+mn-lt"/>
              <a:ea typeface="+mn-ea"/>
              <a:cs typeface="+mn-cs"/>
            </a:rPr>
            <a:t>大きく悪化</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今後も引き続き、交付税算入のある有利な起債を積極的に借入れるとともに、適正な職員管理を行いながら、行財政の健全な運営に努める必要がある。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高知県日高村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財政調整基金では、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年度においては、基金を取り崩して実施される事業費の減により、対前年度比</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減債基金では、今後の公債負担増に備え、</a:t>
          </a:r>
          <a:r>
            <a:rPr kumimoji="1" lang="ja-JP" altLang="en-US" sz="1100">
              <a:solidFill>
                <a:schemeClr val="dk1"/>
              </a:solidFill>
              <a:effectLst/>
              <a:latin typeface="+mn-lt"/>
              <a:ea typeface="+mn-ea"/>
              <a:cs typeface="+mn-cs"/>
            </a:rPr>
            <a:t>繰上償還を実施、その財源に充当した関係により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次に特定目的基金においては、</a:t>
          </a:r>
          <a:r>
            <a:rPr kumimoji="1" lang="ja-JP" altLang="en-US" sz="1100">
              <a:solidFill>
                <a:schemeClr val="dk1"/>
              </a:solidFill>
              <a:effectLst/>
              <a:latin typeface="+mn-lt"/>
              <a:ea typeface="+mn-ea"/>
              <a:cs typeface="+mn-cs"/>
            </a:rPr>
            <a:t>今後の施設建設にかかる費用を見越した庁舎等建設基金への積立</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となった。以上の結果、基金全体としては、対前年度比</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大型事業による公債費負担増に備え、減債基金への積立てを優先的に実施し、利率の高い起債について繰上償還に努める。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庁舎建設等基金：村庁舎等の建設整備に要する経費に充てる。</a:t>
          </a:r>
          <a:endParaRPr lang="ja-JP" altLang="ja-JP" sz="1400">
            <a:effectLst/>
          </a:endParaRPr>
        </a:p>
        <a:p>
          <a:r>
            <a:rPr kumimoji="1" lang="ja-JP" altLang="ja-JP" sz="1100">
              <a:solidFill>
                <a:schemeClr val="dk1"/>
              </a:solidFill>
              <a:effectLst/>
              <a:latin typeface="+mn-lt"/>
              <a:ea typeface="+mn-ea"/>
              <a:cs typeface="+mn-cs"/>
            </a:rPr>
            <a:t>　ふるさとづくり基金：多様な歴史、伝統、文化産業等を活かし、地域の活性化を図る。</a:t>
          </a:r>
          <a:endParaRPr lang="ja-JP" altLang="ja-JP" sz="1400">
            <a:effectLst/>
          </a:endParaRPr>
        </a:p>
        <a:p>
          <a:r>
            <a:rPr kumimoji="1" lang="ja-JP" altLang="ja-JP" sz="1100">
              <a:solidFill>
                <a:schemeClr val="dk1"/>
              </a:solidFill>
              <a:effectLst/>
              <a:latin typeface="+mn-lt"/>
              <a:ea typeface="+mn-ea"/>
              <a:cs typeface="+mn-cs"/>
            </a:rPr>
            <a:t>　地域福祉基金：高齢化社会の到来に備え、福祉活動の推進、快適な生活環境の形成を図る。</a:t>
          </a:r>
          <a:endParaRPr lang="ja-JP" altLang="ja-JP" sz="1400">
            <a:effectLst/>
          </a:endParaRPr>
        </a:p>
        <a:p>
          <a:r>
            <a:rPr kumimoji="1" lang="ja-JP" altLang="ja-JP" sz="1100">
              <a:solidFill>
                <a:schemeClr val="dk1"/>
              </a:solidFill>
              <a:effectLst/>
              <a:latin typeface="+mn-lt"/>
              <a:ea typeface="+mn-ea"/>
              <a:cs typeface="+mn-cs"/>
            </a:rPr>
            <a:t>　光ケーブル網等機器管理基金：光ケーブル網等の維持、管理、更新等に要する経費に充てる。</a:t>
          </a:r>
          <a:endParaRPr lang="ja-JP" altLang="ja-JP" sz="1400">
            <a:effectLst/>
          </a:endParaRPr>
        </a:p>
        <a:p>
          <a:r>
            <a:rPr kumimoji="1" lang="ja-JP" altLang="ja-JP" sz="1100">
              <a:solidFill>
                <a:schemeClr val="dk1"/>
              </a:solidFill>
              <a:effectLst/>
              <a:latin typeface="+mn-lt"/>
              <a:ea typeface="+mn-ea"/>
              <a:cs typeface="+mn-cs"/>
            </a:rPr>
            <a:t>　環境基金：良好な生活環境の確保及び保全に係る事業に要する経費に充てる。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庁舎建設等基金：</a:t>
          </a:r>
          <a:r>
            <a:rPr kumimoji="1" lang="ja-JP" altLang="en-US" sz="1100">
              <a:solidFill>
                <a:schemeClr val="dk1"/>
              </a:solidFill>
              <a:effectLst/>
              <a:latin typeface="+mn-lt"/>
              <a:ea typeface="+mn-ea"/>
              <a:cs typeface="+mn-cs"/>
            </a:rPr>
            <a:t>大型事業を踏まえ積立を行ったことにより</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136.7% 208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ふるさとづくり基金：能津地区集落活動センター事業への繰入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が主要因となり、対前年度△</a:t>
          </a:r>
          <a:r>
            <a:rPr kumimoji="1" lang="en-US" altLang="ja-JP" sz="1100">
              <a:solidFill>
                <a:schemeClr val="dk1"/>
              </a:solidFill>
              <a:effectLst/>
              <a:latin typeface="+mn-lt"/>
              <a:ea typeface="+mn-ea"/>
              <a:cs typeface="+mn-cs"/>
            </a:rPr>
            <a:t>7.3% 36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庁舎建設等基金：</a:t>
          </a:r>
          <a:r>
            <a:rPr kumimoji="1" lang="ja-JP" altLang="en-US" sz="1100">
              <a:solidFill>
                <a:schemeClr val="dk1"/>
              </a:solidFill>
              <a:effectLst/>
              <a:latin typeface="+mn-lt"/>
              <a:ea typeface="+mn-ea"/>
              <a:cs typeface="+mn-cs"/>
            </a:rPr>
            <a:t>治水対策事業及び施設改修</a:t>
          </a:r>
          <a:r>
            <a:rPr kumimoji="1" lang="ja-JP" altLang="ja-JP" sz="1100">
              <a:solidFill>
                <a:schemeClr val="dk1"/>
              </a:solidFill>
              <a:effectLst/>
              <a:latin typeface="+mn-lt"/>
              <a:ea typeface="+mn-ea"/>
              <a:cs typeface="+mn-cs"/>
            </a:rPr>
            <a:t>のため、約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ふるさとづくり基金：龍馬チャレンジ事業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、能津振興策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地域福祉基金：これからの高齢化社会に備え、</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億円程度を維持。</a:t>
          </a:r>
          <a:endParaRPr lang="ja-JP" altLang="ja-JP" sz="1400">
            <a:effectLst/>
          </a:endParaRPr>
        </a:p>
        <a:p>
          <a:r>
            <a:rPr kumimoji="1" lang="ja-JP" altLang="ja-JP" sz="1100">
              <a:solidFill>
                <a:schemeClr val="dk1"/>
              </a:solidFill>
              <a:effectLst/>
              <a:latin typeface="+mn-lt"/>
              <a:ea typeface="+mn-ea"/>
              <a:cs typeface="+mn-cs"/>
            </a:rPr>
            <a:t>　光ケーブル網等機器管理基金：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年度に予定する機器更新事業により、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環境基金：錦山公園管理費に充てる。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年度においては、基金を取り崩して実施される事業費の減により、対前年度比</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百万円の増となった。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災害等への備えのため、過去の実績を踏まえ、財調基金と減債基金をあわせて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今後の公債負担増に備え、繰上償還を実施、その財源に充当した関係により、対前年度比△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「治水対策事業」</a:t>
          </a:r>
          <a:r>
            <a:rPr kumimoji="1" lang="ja-JP" altLang="en-US" sz="1100">
              <a:solidFill>
                <a:schemeClr val="dk1"/>
              </a:solidFill>
              <a:effectLst/>
              <a:latin typeface="+mn-lt"/>
              <a:ea typeface="+mn-ea"/>
              <a:cs typeface="+mn-cs"/>
            </a:rPr>
            <a:t>「公営住宅」等</a:t>
          </a:r>
          <a:r>
            <a:rPr kumimoji="1" lang="ja-JP" altLang="ja-JP" sz="1100">
              <a:solidFill>
                <a:schemeClr val="dk1"/>
              </a:solidFill>
              <a:effectLst/>
              <a:latin typeface="+mn-lt"/>
              <a:ea typeface="+mn-ea"/>
              <a:cs typeface="+mn-cs"/>
            </a:rPr>
            <a:t>の大型事業による公債費の増に備え、財調基金と減債基金をあわせて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174625</xdr:colOff>
      <xdr:row>1</xdr:row>
      <xdr:rowOff>156210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110490</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28575</xdr:rowOff>
    </xdr:from>
    <xdr:to>
      <xdr:col>64</xdr:col>
      <xdr:colOff>174625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46990</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167640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62865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66040</xdr:rowOff>
    </xdr:from>
    <xdr:to>
      <xdr:col>58</xdr:col>
      <xdr:colOff>3175</xdr:colOff>
      <xdr:row>7</xdr:row>
      <xdr:rowOff>66040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5715" cy="2584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5835" cy="257810"/>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946400"/>
          <a:ext cx="60458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870" cy="24955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0902950" cy="24955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137795</xdr:rowOff>
    </xdr:from>
    <xdr:ext cx="4432935" cy="24955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62230</xdr:rowOff>
    </xdr:from>
    <xdr:to>
      <xdr:col>22</xdr:col>
      <xdr:colOff>10795</xdr:colOff>
      <xdr:row>24</xdr:row>
      <xdr:rowOff>29210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685540" y="4497705"/>
          <a:ext cx="43751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本庁舎や消防屯所など</a:t>
          </a:r>
          <a:r>
            <a:rPr lang="ja-JP" altLang="en-US">
              <a:effectLst/>
            </a:rPr>
            <a:t>村有施設の建替えが始まっており、今後改善方向に向かうことが見込まれる。今後も</a:t>
          </a:r>
          <a:r>
            <a:rPr lang="ja-JP" altLang="ja-JP" sz="1100" b="0" i="0" baseline="0">
              <a:solidFill>
                <a:schemeClr val="dk1"/>
              </a:solidFill>
              <a:effectLst/>
              <a:latin typeface="+mn-lt"/>
              <a:ea typeface="+mn-ea"/>
              <a:cs typeface="+mn-cs"/>
            </a:rPr>
            <a:t>個別施設計画を基に適正な更新や取壊等を進めていく事で減価償却率の改善に努める。</a:t>
          </a:r>
          <a:endParaRPr lang="ja-JP" altLang="ja-JP">
            <a:effectLst/>
          </a:endParaRPr>
        </a:p>
      </xdr:txBody>
    </xdr:sp>
    <xdr:clientData/>
  </xdr:twoCellAnchor>
  <xdr:oneCellAnchor>
    <xdr:from>
      <xdr:col>4</xdr:col>
      <xdr:colOff>174625</xdr:colOff>
      <xdr:row>23</xdr:row>
      <xdr:rowOff>45720</xdr:rowOff>
    </xdr:from>
    <xdr:ext cx="349885" cy="217170"/>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71755</xdr:rowOff>
    </xdr:from>
    <xdr:ext cx="410210" cy="217170"/>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29845</xdr:rowOff>
    </xdr:from>
    <xdr:to>
      <xdr:col>27</xdr:col>
      <xdr:colOff>73025</xdr:colOff>
      <xdr:row>35</xdr:row>
      <xdr:rowOff>29845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104775</xdr:rowOff>
    </xdr:from>
    <xdr:ext cx="359410" cy="217170"/>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63500</xdr:rowOff>
    </xdr:from>
    <xdr:to>
      <xdr:col>27</xdr:col>
      <xdr:colOff>73025</xdr:colOff>
      <xdr:row>33</xdr:row>
      <xdr:rowOff>63500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137795</xdr:rowOff>
    </xdr:from>
    <xdr:ext cx="359410" cy="217170"/>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96520</xdr:rowOff>
    </xdr:from>
    <xdr:to>
      <xdr:col>27</xdr:col>
      <xdr:colOff>73025</xdr:colOff>
      <xdr:row>31</xdr:row>
      <xdr:rowOff>96520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9410" cy="21717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129540</xdr:rowOff>
    </xdr:from>
    <xdr:to>
      <xdr:col>27</xdr:col>
      <xdr:colOff>73025</xdr:colOff>
      <xdr:row>29</xdr:row>
      <xdr:rowOff>129540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38735</xdr:rowOff>
    </xdr:from>
    <xdr:ext cx="359410" cy="217170"/>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162560</xdr:rowOff>
    </xdr:from>
    <xdr:to>
      <xdr:col>27</xdr:col>
      <xdr:colOff>73025</xdr:colOff>
      <xdr:row>27</xdr:row>
      <xdr:rowOff>162560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72390</xdr:rowOff>
    </xdr:from>
    <xdr:ext cx="359410" cy="217170"/>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31115</xdr:rowOff>
    </xdr:from>
    <xdr:to>
      <xdr:col>27</xdr:col>
      <xdr:colOff>73025</xdr:colOff>
      <xdr:row>26</xdr:row>
      <xdr:rowOff>31115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105410</xdr:rowOff>
    </xdr:from>
    <xdr:ext cx="359410" cy="217170"/>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19050</xdr:rowOff>
    </xdr:from>
    <xdr:to>
      <xdr:col>23</xdr:col>
      <xdr:colOff>85090</xdr:colOff>
      <xdr:row>34</xdr:row>
      <xdr:rowOff>93980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370705" y="511492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97790</xdr:rowOff>
    </xdr:from>
    <xdr:ext cx="405130" cy="24955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423410" y="65144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93980</xdr:rowOff>
    </xdr:from>
    <xdr:to>
      <xdr:col>23</xdr:col>
      <xdr:colOff>174625</xdr:colOff>
      <xdr:row>34</xdr:row>
      <xdr:rowOff>93980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286885" y="65106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132715</xdr:rowOff>
    </xdr:from>
    <xdr:ext cx="405130" cy="24955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423410" y="4898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22</xdr:col>
      <xdr:colOff>174625</xdr:colOff>
      <xdr:row>26</xdr:row>
      <xdr:rowOff>19050</xdr:rowOff>
    </xdr:from>
    <xdr:to>
      <xdr:col>23</xdr:col>
      <xdr:colOff>174625</xdr:colOff>
      <xdr:row>26</xdr:row>
      <xdr:rowOff>19050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286885" y="51149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90170</xdr:rowOff>
    </xdr:from>
    <xdr:ext cx="405130" cy="248920"/>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423410" y="568134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110490</xdr:rowOff>
    </xdr:from>
    <xdr:to>
      <xdr:col>23</xdr:col>
      <xdr:colOff>136525</xdr:colOff>
      <xdr:row>30</xdr:row>
      <xdr:rowOff>43180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321810" y="5701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125730</xdr:rowOff>
    </xdr:from>
    <xdr:to>
      <xdr:col>19</xdr:col>
      <xdr:colOff>174625</xdr:colOff>
      <xdr:row>30</xdr:row>
      <xdr:rowOff>58420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674110" y="571690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13335</xdr:rowOff>
    </xdr:from>
    <xdr:to>
      <xdr:col>15</xdr:col>
      <xdr:colOff>174625</xdr:colOff>
      <xdr:row>30</xdr:row>
      <xdr:rowOff>111125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975610" y="576961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17145</xdr:rowOff>
    </xdr:from>
    <xdr:to>
      <xdr:col>11</xdr:col>
      <xdr:colOff>174625</xdr:colOff>
      <xdr:row>30</xdr:row>
      <xdr:rowOff>114300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277110" y="5773420"/>
          <a:ext cx="889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57150</xdr:rowOff>
    </xdr:from>
    <xdr:to>
      <xdr:col>7</xdr:col>
      <xdr:colOff>174625</xdr:colOff>
      <xdr:row>29</xdr:row>
      <xdr:rowOff>154940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578610" y="564832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61365" cy="217170"/>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61365" cy="217170"/>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61365" cy="217170"/>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61365" cy="217170"/>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19</xdr:col>
      <xdr:colOff>85725</xdr:colOff>
      <xdr:row>28</xdr:row>
      <xdr:rowOff>23495</xdr:rowOff>
    </xdr:from>
    <xdr:to>
      <xdr:col>19</xdr:col>
      <xdr:colOff>174625</xdr:colOff>
      <xdr:row>28</xdr:row>
      <xdr:rowOff>121285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674110" y="544957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174625</xdr:colOff>
      <xdr:row>28</xdr:row>
      <xdr:rowOff>129540</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975610" y="54578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80645</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026410" y="5497830"/>
          <a:ext cx="6985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45085</xdr:rowOff>
    </xdr:from>
    <xdr:to>
      <xdr:col>11</xdr:col>
      <xdr:colOff>174625</xdr:colOff>
      <xdr:row>29</xdr:row>
      <xdr:rowOff>142875</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277110" y="563626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80645</xdr:rowOff>
    </xdr:from>
    <xdr:to>
      <xdr:col>15</xdr:col>
      <xdr:colOff>136525</xdr:colOff>
      <xdr:row>29</xdr:row>
      <xdr:rowOff>93980</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2327910" y="5506720"/>
          <a:ext cx="6985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138430</xdr:rowOff>
    </xdr:from>
    <xdr:to>
      <xdr:col>7</xdr:col>
      <xdr:colOff>174625</xdr:colOff>
      <xdr:row>29</xdr:row>
      <xdr:rowOff>71755</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1578610" y="556450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22860</xdr:rowOff>
    </xdr:from>
    <xdr:to>
      <xdr:col>11</xdr:col>
      <xdr:colOff>136525</xdr:colOff>
      <xdr:row>29</xdr:row>
      <xdr:rowOff>93980</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629410" y="5614035"/>
          <a:ext cx="6985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50165</xdr:rowOff>
    </xdr:from>
    <xdr:ext cx="405130" cy="248920"/>
    <xdr:sp macro="" textlink="">
      <xdr:nvSpPr>
        <xdr:cNvPr id="98" name="n_1aveValue有形固定資産減価償却率">
          <a:extLst>
            <a:ext uri="{FF2B5EF4-FFF2-40B4-BE49-F238E27FC236}">
              <a16:creationId xmlns:a16="http://schemas.microsoft.com/office/drawing/2014/main" id="{00000000-0008-0000-0D00-000062000000}"/>
            </a:ext>
          </a:extLst>
        </xdr:cNvPr>
        <xdr:cNvSpPr txBox="1"/>
      </xdr:nvSpPr>
      <xdr:spPr>
        <a:xfrm>
          <a:off x="3525520" y="58064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102870</xdr:rowOff>
    </xdr:from>
    <xdr:ext cx="404495" cy="249555"/>
    <xdr:sp macro="" textlink="">
      <xdr:nvSpPr>
        <xdr:cNvPr id="99" name="n_2aveValue有形固定資産減価償却率">
          <a:extLst>
            <a:ext uri="{FF2B5EF4-FFF2-40B4-BE49-F238E27FC236}">
              <a16:creationId xmlns:a16="http://schemas.microsoft.com/office/drawing/2014/main" id="{00000000-0008-0000-0D00-000063000000}"/>
            </a:ext>
          </a:extLst>
        </xdr:cNvPr>
        <xdr:cNvSpPr txBox="1"/>
      </xdr:nvSpPr>
      <xdr:spPr>
        <a:xfrm>
          <a:off x="2839720" y="58591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105410</xdr:rowOff>
    </xdr:from>
    <xdr:ext cx="404495" cy="249555"/>
    <xdr:sp macro="" textlink="">
      <xdr:nvSpPr>
        <xdr:cNvPr id="100" name="n_3aveValue有形固定資産減価償却率">
          <a:extLst>
            <a:ext uri="{FF2B5EF4-FFF2-40B4-BE49-F238E27FC236}">
              <a16:creationId xmlns:a16="http://schemas.microsoft.com/office/drawing/2014/main" id="{00000000-0008-0000-0D00-000064000000}"/>
            </a:ext>
          </a:extLst>
        </xdr:cNvPr>
        <xdr:cNvSpPr txBox="1"/>
      </xdr:nvSpPr>
      <xdr:spPr>
        <a:xfrm>
          <a:off x="2141220" y="58616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146050</xdr:rowOff>
    </xdr:from>
    <xdr:ext cx="404495" cy="249555"/>
    <xdr:sp macro="" textlink="">
      <xdr:nvSpPr>
        <xdr:cNvPr id="101" name="n_4aveValue有形固定資産減価償却率">
          <a:extLst>
            <a:ext uri="{FF2B5EF4-FFF2-40B4-BE49-F238E27FC236}">
              <a16:creationId xmlns:a16="http://schemas.microsoft.com/office/drawing/2014/main" id="{00000000-0008-0000-0D00-000065000000}"/>
            </a:ext>
          </a:extLst>
        </xdr:cNvPr>
        <xdr:cNvSpPr txBox="1"/>
      </xdr:nvSpPr>
      <xdr:spPr>
        <a:xfrm>
          <a:off x="1442720" y="57372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137160</xdr:rowOff>
    </xdr:from>
    <xdr:ext cx="405130" cy="249555"/>
    <xdr:sp macro="" textlink="">
      <xdr:nvSpPr>
        <xdr:cNvPr id="102" name="n_1mainValue有形固定資産減価償却率">
          <a:extLst>
            <a:ext uri="{FF2B5EF4-FFF2-40B4-BE49-F238E27FC236}">
              <a16:creationId xmlns:a16="http://schemas.microsoft.com/office/drawing/2014/main" id="{00000000-0008-0000-0D00-000066000000}"/>
            </a:ext>
          </a:extLst>
        </xdr:cNvPr>
        <xdr:cNvSpPr txBox="1"/>
      </xdr:nvSpPr>
      <xdr:spPr>
        <a:xfrm>
          <a:off x="3525520" y="5233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145415</xdr:rowOff>
    </xdr:from>
    <xdr:ext cx="404495" cy="249555"/>
    <xdr:sp macro="" textlink="">
      <xdr:nvSpPr>
        <xdr:cNvPr id="103" name="n_2mainValue有形固定資産減価償却率">
          <a:extLst>
            <a:ext uri="{FF2B5EF4-FFF2-40B4-BE49-F238E27FC236}">
              <a16:creationId xmlns:a16="http://schemas.microsoft.com/office/drawing/2014/main" id="{00000000-0008-0000-0D00-000067000000}"/>
            </a:ext>
          </a:extLst>
        </xdr:cNvPr>
        <xdr:cNvSpPr txBox="1"/>
      </xdr:nvSpPr>
      <xdr:spPr>
        <a:xfrm>
          <a:off x="2839720" y="52412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159385</xdr:rowOff>
    </xdr:from>
    <xdr:ext cx="404495" cy="248920"/>
    <xdr:sp macro="" textlink="">
      <xdr:nvSpPr>
        <xdr:cNvPr id="104" name="n_3mainValue有形固定資産減価償却率">
          <a:extLst>
            <a:ext uri="{FF2B5EF4-FFF2-40B4-BE49-F238E27FC236}">
              <a16:creationId xmlns:a16="http://schemas.microsoft.com/office/drawing/2014/main" id="{00000000-0008-0000-0D00-000068000000}"/>
            </a:ext>
          </a:extLst>
        </xdr:cNvPr>
        <xdr:cNvSpPr txBox="1"/>
      </xdr:nvSpPr>
      <xdr:spPr>
        <a:xfrm>
          <a:off x="2141220" y="542036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87630</xdr:rowOff>
    </xdr:from>
    <xdr:ext cx="404495" cy="248285"/>
    <xdr:sp macro="" textlink="">
      <xdr:nvSpPr>
        <xdr:cNvPr id="105" name="n_4mainValue有形固定資産減価償却率">
          <a:extLst>
            <a:ext uri="{FF2B5EF4-FFF2-40B4-BE49-F238E27FC236}">
              <a16:creationId xmlns:a16="http://schemas.microsoft.com/office/drawing/2014/main" id="{00000000-0008-0000-0D00-000069000000}"/>
            </a:ext>
          </a:extLst>
        </xdr:cNvPr>
        <xdr:cNvSpPr txBox="1"/>
      </xdr:nvSpPr>
      <xdr:spPr>
        <a:xfrm>
          <a:off x="1442720" y="5348605"/>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[ 398.3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「治水対策事業」・「庁舎建設事業」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事業における長期債務負担」</a:t>
          </a:r>
          <a:r>
            <a:rPr kumimoji="1" lang="ja-JP" altLang="ja-JP" sz="1100">
              <a:solidFill>
                <a:schemeClr val="dk1"/>
              </a:solidFill>
              <a:effectLst/>
              <a:latin typeface="+mn-lt"/>
              <a:ea typeface="+mn-ea"/>
              <a:cs typeface="+mn-cs"/>
            </a:rPr>
            <a:t>等の大型事業による借入が反映され、上昇</a:t>
          </a:r>
          <a:r>
            <a:rPr kumimoji="1" lang="ja-JP" altLang="en-US" sz="1100">
              <a:solidFill>
                <a:schemeClr val="dk1"/>
              </a:solidFill>
              <a:effectLst/>
              <a:latin typeface="+mn-lt"/>
              <a:ea typeface="+mn-ea"/>
              <a:cs typeface="+mn-cs"/>
            </a:rPr>
            <a:t>傾向ではあるが、繰上償還等債務減少に向けて取り組んでいるため、若干の減少傾向にある。</a:t>
          </a:r>
          <a:r>
            <a:rPr kumimoji="1" lang="ja-JP" altLang="ja-JP" sz="1100">
              <a:solidFill>
                <a:schemeClr val="dk1"/>
              </a:solidFill>
              <a:effectLst/>
              <a:latin typeface="+mn-lt"/>
              <a:ea typeface="+mn-ea"/>
              <a:cs typeface="+mn-cs"/>
            </a:rPr>
            <a:t>今後においても</a:t>
          </a:r>
          <a:r>
            <a:rPr kumimoji="1" lang="ja-JP" altLang="en-US" sz="1100">
              <a:solidFill>
                <a:schemeClr val="dk1"/>
              </a:solidFill>
              <a:effectLst/>
              <a:latin typeface="+mn-lt"/>
              <a:ea typeface="+mn-ea"/>
              <a:cs typeface="+mn-cs"/>
            </a:rPr>
            <a:t>大型事業が控えており、上昇が見込まれるため、</a:t>
          </a:r>
          <a:r>
            <a:rPr kumimoji="1" lang="ja-JP" altLang="ja-JP" sz="1100">
              <a:solidFill>
                <a:schemeClr val="dk1"/>
              </a:solidFill>
              <a:effectLst/>
              <a:latin typeface="+mn-lt"/>
              <a:ea typeface="+mn-ea"/>
              <a:cs typeface="+mn-cs"/>
            </a:rPr>
            <a:t>行政改革の実施や事業実施を厳選するなど、中長期的な財政計画を見直し</a:t>
          </a:r>
          <a:r>
            <a:rPr lang="ja-JP" altLang="ja-JP" sz="1100" b="0" i="0" baseline="0">
              <a:solidFill>
                <a:schemeClr val="dk1"/>
              </a:solidFill>
              <a:effectLst/>
              <a:latin typeface="+mn-lt"/>
              <a:ea typeface="+mn-ea"/>
              <a:cs typeface="+mn-cs"/>
            </a:rPr>
            <a:t>財政運営に取り組んでいく。</a:t>
          </a:r>
          <a:endParaRPr lang="ja-JP" altLang="ja-JP">
            <a:effectLst/>
          </a:endParaRPr>
        </a:p>
      </xdr:txBody>
    </xdr:sp>
    <xdr:clientData/>
  </xdr:twoCellAnchor>
  <xdr:oneCellAnchor>
    <xdr:from>
      <xdr:col>57</xdr:col>
      <xdr:colOff>111125</xdr:colOff>
      <xdr:row>23</xdr:row>
      <xdr:rowOff>45720</xdr:rowOff>
    </xdr:from>
    <xdr:ext cx="349885" cy="217170"/>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145415</xdr:rowOff>
    </xdr:from>
    <xdr:to>
      <xdr:col>80</xdr:col>
      <xdr:colOff>9525</xdr:colOff>
      <xdr:row>34</xdr:row>
      <xdr:rowOff>145415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55880</xdr:rowOff>
    </xdr:from>
    <xdr:ext cx="410210" cy="216535"/>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9930765"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129540</xdr:rowOff>
    </xdr:from>
    <xdr:to>
      <xdr:col>80</xdr:col>
      <xdr:colOff>9525</xdr:colOff>
      <xdr:row>32</xdr:row>
      <xdr:rowOff>129540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38735</xdr:rowOff>
    </xdr:from>
    <xdr:ext cx="410210" cy="217170"/>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113030</xdr:rowOff>
    </xdr:from>
    <xdr:to>
      <xdr:col>80</xdr:col>
      <xdr:colOff>9525</xdr:colOff>
      <xdr:row>30</xdr:row>
      <xdr:rowOff>113030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10210" cy="21653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96520</xdr:rowOff>
    </xdr:from>
    <xdr:to>
      <xdr:col>80</xdr:col>
      <xdr:colOff>9525</xdr:colOff>
      <xdr:row>28</xdr:row>
      <xdr:rowOff>96520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10210" cy="217170"/>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9930765" y="543242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80645</xdr:rowOff>
    </xdr:from>
    <xdr:to>
      <xdr:col>80</xdr:col>
      <xdr:colOff>9525</xdr:colOff>
      <xdr:row>26</xdr:row>
      <xdr:rowOff>80645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155575</xdr:rowOff>
    </xdr:from>
    <xdr:ext cx="307975" cy="216535"/>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0033635" y="508635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161925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80645</xdr:rowOff>
    </xdr:from>
    <xdr:to>
      <xdr:col>76</xdr:col>
      <xdr:colOff>21590</xdr:colOff>
      <xdr:row>34</xdr:row>
      <xdr:rowOff>47625</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3562330" y="51765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51435</xdr:rowOff>
    </xdr:from>
    <xdr:ext cx="469900" cy="248920"/>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3615035" y="64681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47625</xdr:rowOff>
    </xdr:from>
    <xdr:to>
      <xdr:col>76</xdr:col>
      <xdr:colOff>111125</xdr:colOff>
      <xdr:row>34</xdr:row>
      <xdr:rowOff>47625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3491210" y="6464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29210</xdr:rowOff>
    </xdr:from>
    <xdr:ext cx="340360" cy="248920"/>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3615035" y="4959985"/>
          <a:ext cx="340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80645</xdr:rowOff>
    </xdr:from>
    <xdr:to>
      <xdr:col>76</xdr:col>
      <xdr:colOff>111125</xdr:colOff>
      <xdr:row>26</xdr:row>
      <xdr:rowOff>80645</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127635</xdr:rowOff>
    </xdr:from>
    <xdr:ext cx="469900" cy="248920"/>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3615035" y="52235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105410</xdr:rowOff>
    </xdr:from>
    <xdr:to>
      <xdr:col>76</xdr:col>
      <xdr:colOff>73025</xdr:colOff>
      <xdr:row>28</xdr:row>
      <xdr:rowOff>38735</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3529310" y="53663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164465</xdr:rowOff>
    </xdr:from>
    <xdr:to>
      <xdr:col>72</xdr:col>
      <xdr:colOff>123825</xdr:colOff>
      <xdr:row>30</xdr:row>
      <xdr:rowOff>97155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2865735" y="5755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77470</xdr:rowOff>
    </xdr:from>
    <xdr:to>
      <xdr:col>68</xdr:col>
      <xdr:colOff>123825</xdr:colOff>
      <xdr:row>32</xdr:row>
      <xdr:rowOff>10160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167235" y="5998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118745</xdr:rowOff>
    </xdr:from>
    <xdr:to>
      <xdr:col>64</xdr:col>
      <xdr:colOff>123825</xdr:colOff>
      <xdr:row>32</xdr:row>
      <xdr:rowOff>51435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468735" y="6040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24765</xdr:rowOff>
    </xdr:from>
    <xdr:to>
      <xdr:col>60</xdr:col>
      <xdr:colOff>123825</xdr:colOff>
      <xdr:row>32</xdr:row>
      <xdr:rowOff>122555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077023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61365" cy="217170"/>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61365" cy="217170"/>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61365" cy="217170"/>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61365" cy="217170"/>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60960</xdr:rowOff>
    </xdr:from>
    <xdr:to>
      <xdr:col>76</xdr:col>
      <xdr:colOff>73025</xdr:colOff>
      <xdr:row>30</xdr:row>
      <xdr:rowOff>159385</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529310" y="581723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40005</xdr:rowOff>
    </xdr:from>
    <xdr:ext cx="469900" cy="249555"/>
    <xdr:sp macro="" textlink="">
      <xdr:nvSpPr>
        <xdr:cNvPr id="151" name="債務償還比率該当値テキスト">
          <a:extLst>
            <a:ext uri="{FF2B5EF4-FFF2-40B4-BE49-F238E27FC236}">
              <a16:creationId xmlns:a16="http://schemas.microsoft.com/office/drawing/2014/main" id="{00000000-0008-0000-0D00-000097000000}"/>
            </a:ext>
          </a:extLst>
        </xdr:cNvPr>
        <xdr:cNvSpPr txBox="1"/>
      </xdr:nvSpPr>
      <xdr:spPr>
        <a:xfrm>
          <a:off x="13615035" y="57962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109220</xdr:rowOff>
    </xdr:from>
    <xdr:to>
      <xdr:col>72</xdr:col>
      <xdr:colOff>123825</xdr:colOff>
      <xdr:row>31</xdr:row>
      <xdr:rowOff>41910</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865735" y="5865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109855</xdr:rowOff>
    </xdr:from>
    <xdr:to>
      <xdr:col>76</xdr:col>
      <xdr:colOff>22225</xdr:colOff>
      <xdr:row>30</xdr:row>
      <xdr:rowOff>158750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916535" y="5866130"/>
          <a:ext cx="6477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154305</xdr:rowOff>
    </xdr:from>
    <xdr:to>
      <xdr:col>68</xdr:col>
      <xdr:colOff>123825</xdr:colOff>
      <xdr:row>31</xdr:row>
      <xdr:rowOff>86995</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167235" y="5910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158750</xdr:rowOff>
    </xdr:from>
    <xdr:to>
      <xdr:col>72</xdr:col>
      <xdr:colOff>73025</xdr:colOff>
      <xdr:row>31</xdr:row>
      <xdr:rowOff>38100</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2218035" y="5915025"/>
          <a:ext cx="6985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86360</xdr:rowOff>
    </xdr:from>
    <xdr:to>
      <xdr:col>64</xdr:col>
      <xdr:colOff>123825</xdr:colOff>
      <xdr:row>30</xdr:row>
      <xdr:rowOff>19050</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468735" y="5677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135255</xdr:rowOff>
    </xdr:from>
    <xdr:to>
      <xdr:col>68</xdr:col>
      <xdr:colOff>73025</xdr:colOff>
      <xdr:row>31</xdr:row>
      <xdr:rowOff>38100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1519535" y="5726430"/>
          <a:ext cx="6985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31750</xdr:rowOff>
    </xdr:from>
    <xdr:to>
      <xdr:col>60</xdr:col>
      <xdr:colOff>123825</xdr:colOff>
      <xdr:row>29</xdr:row>
      <xdr:rowOff>129540</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0770235" y="562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80645</xdr:rowOff>
    </xdr:from>
    <xdr:to>
      <xdr:col>64</xdr:col>
      <xdr:colOff>73025</xdr:colOff>
      <xdr:row>29</xdr:row>
      <xdr:rowOff>135255</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0821035" y="5671820"/>
          <a:ext cx="6985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113030</xdr:rowOff>
    </xdr:from>
    <xdr:ext cx="469900" cy="24955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2684760" y="55391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1905</xdr:rowOff>
    </xdr:from>
    <xdr:ext cx="469265" cy="24955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1998960" y="60883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42545</xdr:rowOff>
    </xdr:from>
    <xdr:ext cx="469265" cy="24955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1300460" y="61290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113665</xdr:rowOff>
    </xdr:from>
    <xdr:ext cx="469265" cy="24955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0601960" y="6200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33655</xdr:rowOff>
    </xdr:from>
    <xdr:ext cx="469900" cy="249555"/>
    <xdr:sp macro="" textlink="">
      <xdr:nvSpPr>
        <xdr:cNvPr id="164" name="n_1mainValue債務償還比率">
          <a:extLst>
            <a:ext uri="{FF2B5EF4-FFF2-40B4-BE49-F238E27FC236}">
              <a16:creationId xmlns:a16="http://schemas.microsoft.com/office/drawing/2014/main" id="{00000000-0008-0000-0D00-0000A4000000}"/>
            </a:ext>
          </a:extLst>
        </xdr:cNvPr>
        <xdr:cNvSpPr txBox="1"/>
      </xdr:nvSpPr>
      <xdr:spPr>
        <a:xfrm>
          <a:off x="12684760" y="59550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102870</xdr:rowOff>
    </xdr:from>
    <xdr:ext cx="469265" cy="249555"/>
    <xdr:sp macro="" textlink="">
      <xdr:nvSpPr>
        <xdr:cNvPr id="165" name="n_2mainValue債務償還比率">
          <a:extLst>
            <a:ext uri="{FF2B5EF4-FFF2-40B4-BE49-F238E27FC236}">
              <a16:creationId xmlns:a16="http://schemas.microsoft.com/office/drawing/2014/main" id="{00000000-0008-0000-0D00-0000A5000000}"/>
            </a:ext>
          </a:extLst>
        </xdr:cNvPr>
        <xdr:cNvSpPr txBox="1"/>
      </xdr:nvSpPr>
      <xdr:spPr>
        <a:xfrm>
          <a:off x="11998960" y="56940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34925</xdr:rowOff>
    </xdr:from>
    <xdr:ext cx="469265" cy="249555"/>
    <xdr:sp macro="" textlink="">
      <xdr:nvSpPr>
        <xdr:cNvPr id="166" name="n_3mainValue債務償還比率">
          <a:extLst>
            <a:ext uri="{FF2B5EF4-FFF2-40B4-BE49-F238E27FC236}">
              <a16:creationId xmlns:a16="http://schemas.microsoft.com/office/drawing/2014/main" id="{00000000-0008-0000-0D00-0000A6000000}"/>
            </a:ext>
          </a:extLst>
        </xdr:cNvPr>
        <xdr:cNvSpPr txBox="1"/>
      </xdr:nvSpPr>
      <xdr:spPr>
        <a:xfrm>
          <a:off x="11300460" y="54610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145415</xdr:rowOff>
    </xdr:from>
    <xdr:ext cx="469265" cy="249555"/>
    <xdr:sp macro="" textlink="">
      <xdr:nvSpPr>
        <xdr:cNvPr id="167" name="n_4mainValue債務償還比率">
          <a:extLst>
            <a:ext uri="{FF2B5EF4-FFF2-40B4-BE49-F238E27FC236}">
              <a16:creationId xmlns:a16="http://schemas.microsoft.com/office/drawing/2014/main" id="{00000000-0008-0000-0D00-0000A7000000}"/>
            </a:ext>
          </a:extLst>
        </xdr:cNvPr>
        <xdr:cNvSpPr txBox="1"/>
      </xdr:nvSpPr>
      <xdr:spPr>
        <a:xfrm>
          <a:off x="10601960" y="54063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3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9570" cy="233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3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9570" cy="23177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4625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481550" y="215900"/>
          <a:ext cx="3600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506950" y="241300"/>
          <a:ext cx="3543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47875" y="920750"/>
          <a:ext cx="12223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588125" y="1714500"/>
          <a:ext cx="3365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153650" y="889000"/>
          <a:ext cx="1397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398125" y="952500"/>
          <a:ext cx="12223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398125" y="1219200"/>
          <a:ext cx="12223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236200" y="10414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290175" y="990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290175" y="1257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31875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31875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50875"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50875"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50875"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50875"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98500" y="419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255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255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462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462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940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940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98500" y="533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7627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98500" y="762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8765"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98500" y="729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8765"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98500" y="69672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4290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98500" y="66401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42900"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98500" y="631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4290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98500" y="598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4290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98500" y="566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9090" cy="2584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91160" y="551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98500" y="533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98500" y="533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93980</xdr:rowOff>
    </xdr:from>
    <xdr:to>
      <xdr:col>24</xdr:col>
      <xdr:colOff>62865</xdr:colOff>
      <xdr:row>42</xdr:row>
      <xdr:rowOff>66675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253865" y="575183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70485</xdr:rowOff>
    </xdr:from>
    <xdr:ext cx="404495" cy="259080"/>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92600" y="7271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66675</xdr:rowOff>
    </xdr:from>
    <xdr:to>
      <xdr:col>24</xdr:col>
      <xdr:colOff>152400</xdr:colOff>
      <xdr:row>42</xdr:row>
      <xdr:rowOff>66675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81475" y="7267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40640</xdr:rowOff>
    </xdr:from>
    <xdr:ext cx="339725" cy="2584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92600" y="552704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93980</xdr:rowOff>
    </xdr:from>
    <xdr:to>
      <xdr:col>24</xdr:col>
      <xdr:colOff>152400</xdr:colOff>
      <xdr:row>33</xdr:row>
      <xdr:rowOff>93980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81475" y="5751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126365</xdr:rowOff>
    </xdr:from>
    <xdr:ext cx="404495" cy="259080"/>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92600" y="664146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147955</xdr:rowOff>
    </xdr:from>
    <xdr:to>
      <xdr:col>24</xdr:col>
      <xdr:colOff>114300</xdr:colOff>
      <xdr:row>39</xdr:row>
      <xdr:rowOff>78105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203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444875" y="6690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153035</xdr:rowOff>
    </xdr:from>
    <xdr:to>
      <xdr:col>15</xdr:col>
      <xdr:colOff>101600</xdr:colOff>
      <xdr:row>39</xdr:row>
      <xdr:rowOff>83185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619375"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80975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118745</xdr:rowOff>
    </xdr:from>
    <xdr:to>
      <xdr:col>6</xdr:col>
      <xdr:colOff>38100</xdr:colOff>
      <xdr:row>39</xdr:row>
      <xdr:rowOff>48895</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00125" y="663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798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3178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955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859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731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113665</xdr:rowOff>
    </xdr:from>
    <xdr:to>
      <xdr:col>20</xdr:col>
      <xdr:colOff>38100</xdr:colOff>
      <xdr:row>39</xdr:row>
      <xdr:rowOff>43815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444875" y="6628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4445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619375"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125095</xdr:rowOff>
    </xdr:from>
    <xdr:to>
      <xdr:col>19</xdr:col>
      <xdr:colOff>174625</xdr:colOff>
      <xdr:row>38</xdr:row>
      <xdr:rowOff>164465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70175" y="6640195"/>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141605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80975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90805</xdr:rowOff>
    </xdr:from>
    <xdr:to>
      <xdr:col>15</xdr:col>
      <xdr:colOff>50800</xdr:colOff>
      <xdr:row>38</xdr:row>
      <xdr:rowOff>125095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60550" y="660590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00125" y="6527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38</xdr:row>
      <xdr:rowOff>63500</xdr:rowOff>
    </xdr:from>
    <xdr:to>
      <xdr:col>10</xdr:col>
      <xdr:colOff>114300</xdr:colOff>
      <xdr:row>38</xdr:row>
      <xdr:rowOff>90805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47750" y="657860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97790</xdr:rowOff>
    </xdr:from>
    <xdr:ext cx="405130" cy="2584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296285" y="6784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74930</xdr:rowOff>
    </xdr:from>
    <xdr:ext cx="405130" cy="2584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483485" y="6761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83820</xdr:rowOff>
    </xdr:from>
    <xdr:ext cx="405130" cy="259080"/>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73860"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40640</xdr:rowOff>
    </xdr:from>
    <xdr:ext cx="405130" cy="2584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64235" y="6727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60325</xdr:rowOff>
    </xdr:from>
    <xdr:ext cx="405130" cy="259080"/>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296285" y="6403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20955</xdr:rowOff>
    </xdr:from>
    <xdr:ext cx="405130" cy="2584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483485" y="6364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158115</xdr:rowOff>
    </xdr:from>
    <xdr:ext cx="405130" cy="2584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73860" y="6330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130175</xdr:rowOff>
    </xdr:from>
    <xdr:ext cx="405130" cy="259080"/>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64235" y="630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064250" y="419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175375"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175375"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1120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1120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1597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1597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064250" y="533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542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2615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064250" y="762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064250" y="716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628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064250" y="670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5630"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516245"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064250" y="624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5630"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516245"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064250" y="579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5630"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516245"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064250" y="533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5630"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516245"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064250" y="533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86360</xdr:rowOff>
    </xdr:from>
    <xdr:to>
      <xdr:col>54</xdr:col>
      <xdr:colOff>174625</xdr:colOff>
      <xdr:row>41</xdr:row>
      <xdr:rowOff>133350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9604375" y="591566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137160</xdr:rowOff>
    </xdr:from>
    <xdr:ext cx="469265" cy="259080"/>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9642475" y="716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9531350" y="716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33020</xdr:rowOff>
    </xdr:from>
    <xdr:ext cx="598170" cy="259080"/>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9642475" y="5690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545.601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86360</xdr:rowOff>
    </xdr:from>
    <xdr:to>
      <xdr:col>55</xdr:col>
      <xdr:colOff>88900</xdr:colOff>
      <xdr:row>34</xdr:row>
      <xdr:rowOff>86360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531350" y="5915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92075</xdr:rowOff>
    </xdr:from>
    <xdr:ext cx="534035" cy="259080"/>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9642475" y="69500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113665</xdr:rowOff>
    </xdr:from>
    <xdr:to>
      <xdr:col>55</xdr:col>
      <xdr:colOff>50800</xdr:colOff>
      <xdr:row>41</xdr:row>
      <xdr:rowOff>43815</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69450" y="6971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137160</xdr:rowOff>
    </xdr:from>
    <xdr:to>
      <xdr:col>50</xdr:col>
      <xdr:colOff>165100</xdr:colOff>
      <xdr:row>41</xdr:row>
      <xdr:rowOff>67310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794750" y="69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3810</xdr:rowOff>
    </xdr:from>
    <xdr:to>
      <xdr:col>46</xdr:col>
      <xdr:colOff>38100</xdr:colOff>
      <xdr:row>41</xdr:row>
      <xdr:rowOff>105410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985125" y="70332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3810</xdr:rowOff>
    </xdr:from>
    <xdr:to>
      <xdr:col>41</xdr:col>
      <xdr:colOff>101600</xdr:colOff>
      <xdr:row>41</xdr:row>
      <xdr:rowOff>105410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159625" y="703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7620</xdr:rowOff>
    </xdr:from>
    <xdr:to>
      <xdr:col>36</xdr:col>
      <xdr:colOff>165100</xdr:colOff>
      <xdr:row>41</xdr:row>
      <xdr:rowOff>109220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350000" y="70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29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6709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8581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03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226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41</xdr:row>
      <xdr:rowOff>32385</xdr:rowOff>
    </xdr:from>
    <xdr:to>
      <xdr:col>50</xdr:col>
      <xdr:colOff>165100</xdr:colOff>
      <xdr:row>41</xdr:row>
      <xdr:rowOff>133985</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794750" y="7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985125" y="7062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41</xdr:row>
      <xdr:rowOff>83185</xdr:rowOff>
    </xdr:from>
    <xdr:to>
      <xdr:col>50</xdr:col>
      <xdr:colOff>114300</xdr:colOff>
      <xdr:row>41</xdr:row>
      <xdr:rowOff>83820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032750" y="711263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159625"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174625</xdr:colOff>
      <xdr:row>41</xdr:row>
      <xdr:rowOff>83820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210425" y="71132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33655</xdr:rowOff>
    </xdr:from>
    <xdr:to>
      <xdr:col>36</xdr:col>
      <xdr:colOff>165100</xdr:colOff>
      <xdr:row>41</xdr:row>
      <xdr:rowOff>135255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63500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84455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6400800" y="711327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83820</xdr:rowOff>
    </xdr:from>
    <xdr:ext cx="534035" cy="259080"/>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8581390" y="677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121920</xdr:rowOff>
    </xdr:from>
    <xdr:ext cx="534035" cy="2584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7784465" y="680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121920</xdr:rowOff>
    </xdr:from>
    <xdr:ext cx="534035" cy="2584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6974840" y="680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125730</xdr:rowOff>
    </xdr:from>
    <xdr:ext cx="534035" cy="259080"/>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149340" y="681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125095</xdr:rowOff>
    </xdr:from>
    <xdr:ext cx="534035" cy="2584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8581390" y="7154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125730</xdr:rowOff>
    </xdr:from>
    <xdr:ext cx="534035" cy="259080"/>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7784465" y="715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125730</xdr:rowOff>
    </xdr:from>
    <xdr:ext cx="534035" cy="259080"/>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6974840" y="715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126365</xdr:rowOff>
    </xdr:from>
    <xdr:ext cx="534035" cy="259080"/>
    <xdr:sp macro="" textlink="">
      <xdr:nvSpPr>
        <xdr:cNvPr id="140" name="n_4mainValue【道路】&#10;一人当たり延長">
          <a:extLst>
            <a:ext uri="{FF2B5EF4-FFF2-40B4-BE49-F238E27FC236}">
              <a16:creationId xmlns:a16="http://schemas.microsoft.com/office/drawing/2014/main" id="{00000000-0008-0000-0E00-00008C000000}"/>
            </a:ext>
          </a:extLst>
        </xdr:cNvPr>
        <xdr:cNvSpPr txBox="1"/>
      </xdr:nvSpPr>
      <xdr:spPr>
        <a:xfrm>
          <a:off x="6149340" y="7155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698500" y="800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255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255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7462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7462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27940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27940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98500" y="914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67627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98500" y="1143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78765"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98500" y="1110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8765"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98500" y="1077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4290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98500" y="104501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42900"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98500" y="1012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4290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98500" y="979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42900"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98500" y="947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9090" cy="25908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9116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98500" y="914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698500" y="914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107950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253865" y="947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111760</xdr:rowOff>
    </xdr:from>
    <xdr:ext cx="404495" cy="2584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292600" y="11084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107950</xdr:rowOff>
    </xdr:from>
    <xdr:to>
      <xdr:col>24</xdr:col>
      <xdr:colOff>152400</xdr:colOff>
      <xdr:row>64</xdr:row>
      <xdr:rowOff>107950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181475" y="11080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339725" cy="259080"/>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292600" y="92456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181475" y="9470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158115</xdr:rowOff>
    </xdr:from>
    <xdr:ext cx="404495" cy="2584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292600" y="104451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203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24130</xdr:rowOff>
    </xdr:from>
    <xdr:to>
      <xdr:col>20</xdr:col>
      <xdr:colOff>38100</xdr:colOff>
      <xdr:row>61</xdr:row>
      <xdr:rowOff>125730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444875" y="10482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38735</xdr:rowOff>
    </xdr:from>
    <xdr:to>
      <xdr:col>15</xdr:col>
      <xdr:colOff>101600</xdr:colOff>
      <xdr:row>61</xdr:row>
      <xdr:rowOff>140335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619375"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35560</xdr:rowOff>
    </xdr:from>
    <xdr:to>
      <xdr:col>10</xdr:col>
      <xdr:colOff>165100</xdr:colOff>
      <xdr:row>61</xdr:row>
      <xdr:rowOff>137160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80975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171450</xdr:rowOff>
    </xdr:from>
    <xdr:to>
      <xdr:col>6</xdr:col>
      <xdr:colOff>38100</xdr:colOff>
      <xdr:row>61</xdr:row>
      <xdr:rowOff>101600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00125" y="10458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0798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111760</xdr:rowOff>
    </xdr:from>
    <xdr:ext cx="762000" cy="2584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3178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4955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6859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111760</xdr:rowOff>
    </xdr:from>
    <xdr:ext cx="762000" cy="2584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8731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146685</xdr:rowOff>
    </xdr:from>
    <xdr:to>
      <xdr:col>20</xdr:col>
      <xdr:colOff>38100</xdr:colOff>
      <xdr:row>60</xdr:row>
      <xdr:rowOff>76835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444875" y="10262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2619375"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174625</xdr:colOff>
      <xdr:row>60</xdr:row>
      <xdr:rowOff>26035</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2670175" y="10288905"/>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106045</xdr:rowOff>
    </xdr:from>
    <xdr:to>
      <xdr:col>10</xdr:col>
      <xdr:colOff>165100</xdr:colOff>
      <xdr:row>60</xdr:row>
      <xdr:rowOff>36195</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180975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156845</xdr:rowOff>
    </xdr:from>
    <xdr:to>
      <xdr:col>15</xdr:col>
      <xdr:colOff>50800</xdr:colOff>
      <xdr:row>60</xdr:row>
      <xdr:rowOff>1905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1860550" y="1027239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81280</xdr:rowOff>
    </xdr:from>
    <xdr:to>
      <xdr:col>6</xdr:col>
      <xdr:colOff>38100</xdr:colOff>
      <xdr:row>60</xdr:row>
      <xdr:rowOff>11430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1000125" y="10196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59</xdr:row>
      <xdr:rowOff>132080</xdr:rowOff>
    </xdr:from>
    <xdr:to>
      <xdr:col>10</xdr:col>
      <xdr:colOff>114300</xdr:colOff>
      <xdr:row>59</xdr:row>
      <xdr:rowOff>156845</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1047750" y="1024763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116840</xdr:rowOff>
    </xdr:from>
    <xdr:ext cx="405130" cy="259080"/>
    <xdr:sp macro="" textlink="">
      <xdr:nvSpPr>
        <xdr:cNvPr id="189" name="n_1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296285" y="1057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132080</xdr:rowOff>
    </xdr:from>
    <xdr:ext cx="405130" cy="258445"/>
    <xdr:sp macro="" textlink="">
      <xdr:nvSpPr>
        <xdr:cNvPr id="190" name="n_2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483485" y="10590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128270</xdr:rowOff>
    </xdr:from>
    <xdr:ext cx="405130" cy="259080"/>
    <xdr:sp macro="" textlink="">
      <xdr:nvSpPr>
        <xdr:cNvPr id="191" name="n_3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673860" y="1058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92710</xdr:rowOff>
    </xdr:from>
    <xdr:ext cx="405130" cy="259080"/>
    <xdr:sp macro="" textlink="">
      <xdr:nvSpPr>
        <xdr:cNvPr id="192" name="n_4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864235" y="1055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93345</xdr:rowOff>
    </xdr:from>
    <xdr:ext cx="405130" cy="259080"/>
    <xdr:sp macro="" textlink="">
      <xdr:nvSpPr>
        <xdr:cNvPr id="193" name="n_1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296285" y="10037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69215</xdr:rowOff>
    </xdr:from>
    <xdr:ext cx="405130" cy="259080"/>
    <xdr:sp macro="" textlink="">
      <xdr:nvSpPr>
        <xdr:cNvPr id="194" name="n_2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483485"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52705</xdr:rowOff>
    </xdr:from>
    <xdr:ext cx="405130" cy="258445"/>
    <xdr:sp macro="" textlink="">
      <xdr:nvSpPr>
        <xdr:cNvPr id="195" name="n_3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673860" y="9996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27940</xdr:rowOff>
    </xdr:from>
    <xdr:ext cx="405130" cy="259080"/>
    <xdr:sp macro="" textlink="">
      <xdr:nvSpPr>
        <xdr:cNvPr id="196" name="n_4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864235" y="997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064250" y="800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175375"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175375"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1120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1120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1597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1597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064250" y="914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2615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064250" y="1143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064250" y="1104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920" cy="259080"/>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831205"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064250" y="1066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426075"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064250" y="1028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426075"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064250" y="990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426075"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064250" y="952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124460</xdr:rowOff>
    </xdr:from>
    <xdr:ext cx="749935" cy="259080"/>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37781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064250" y="914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84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37781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E00-0000DB000000}"/>
            </a:ext>
          </a:extLst>
        </xdr:cNvPr>
        <xdr:cNvSpPr/>
      </xdr:nvSpPr>
      <xdr:spPr>
        <a:xfrm>
          <a:off x="6064250" y="914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160020</xdr:rowOff>
    </xdr:from>
    <xdr:to>
      <xdr:col>54</xdr:col>
      <xdr:colOff>174625</xdr:colOff>
      <xdr:row>64</xdr:row>
      <xdr:rowOff>76200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9604375" y="95897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13055" cy="259080"/>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E00-0000DD000000}"/>
            </a:ext>
          </a:extLst>
        </xdr:cNvPr>
        <xdr:cNvSpPr txBox="1"/>
      </xdr:nvSpPr>
      <xdr:spPr>
        <a:xfrm>
          <a:off x="9642475" y="110528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9531350" y="1104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106680</xdr:rowOff>
    </xdr:from>
    <xdr:ext cx="754380" cy="259080"/>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E00-0000DF000000}"/>
            </a:ext>
          </a:extLst>
        </xdr:cNvPr>
        <xdr:cNvSpPr txBox="1"/>
      </xdr:nvSpPr>
      <xdr:spPr>
        <a:xfrm>
          <a:off x="9642475" y="93649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11,488,952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160020</xdr:rowOff>
    </xdr:from>
    <xdr:to>
      <xdr:col>55</xdr:col>
      <xdr:colOff>88900</xdr:colOff>
      <xdr:row>55</xdr:row>
      <xdr:rowOff>160020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9531350" y="9589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18415</xdr:rowOff>
    </xdr:from>
    <xdr:ext cx="689610" cy="2584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E00-0000E1000000}"/>
            </a:ext>
          </a:extLst>
        </xdr:cNvPr>
        <xdr:cNvSpPr txBox="1"/>
      </xdr:nvSpPr>
      <xdr:spPr>
        <a:xfrm>
          <a:off x="9642475" y="10819765"/>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40640</xdr:rowOff>
    </xdr:from>
    <xdr:to>
      <xdr:col>55</xdr:col>
      <xdr:colOff>50800</xdr:colOff>
      <xdr:row>63</xdr:row>
      <xdr:rowOff>141605</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9569450" y="108419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22225</xdr:rowOff>
    </xdr:from>
    <xdr:to>
      <xdr:col>50</xdr:col>
      <xdr:colOff>165100</xdr:colOff>
      <xdr:row>63</xdr:row>
      <xdr:rowOff>123825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794750" y="108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141605</xdr:rowOff>
    </xdr:from>
    <xdr:to>
      <xdr:col>46</xdr:col>
      <xdr:colOff>38100</xdr:colOff>
      <xdr:row>64</xdr:row>
      <xdr:rowOff>71755</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7985125" y="10942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138430</xdr:rowOff>
    </xdr:from>
    <xdr:to>
      <xdr:col>41</xdr:col>
      <xdr:colOff>101600</xdr:colOff>
      <xdr:row>64</xdr:row>
      <xdr:rowOff>68580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7159625"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63500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429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6709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111760</xdr:rowOff>
    </xdr:from>
    <xdr:ext cx="762000" cy="2584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8581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703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2261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64</xdr:row>
      <xdr:rowOff>3810</xdr:rowOff>
    </xdr:from>
    <xdr:to>
      <xdr:col>50</xdr:col>
      <xdr:colOff>165100</xdr:colOff>
      <xdr:row>64</xdr:row>
      <xdr:rowOff>105410</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79475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3810</xdr:rowOff>
    </xdr:from>
    <xdr:to>
      <xdr:col>46</xdr:col>
      <xdr:colOff>38100</xdr:colOff>
      <xdr:row>64</xdr:row>
      <xdr:rowOff>105410</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7985125" y="10976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64</xdr:row>
      <xdr:rowOff>54610</xdr:rowOff>
    </xdr:from>
    <xdr:to>
      <xdr:col>50</xdr:col>
      <xdr:colOff>114300</xdr:colOff>
      <xdr:row>64</xdr:row>
      <xdr:rowOff>54610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8032750" y="110274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3810</xdr:rowOff>
    </xdr:from>
    <xdr:to>
      <xdr:col>41</xdr:col>
      <xdr:colOff>101600</xdr:colOff>
      <xdr:row>64</xdr:row>
      <xdr:rowOff>105410</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7159625"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54610</xdr:rowOff>
    </xdr:from>
    <xdr:to>
      <xdr:col>45</xdr:col>
      <xdr:colOff>174625</xdr:colOff>
      <xdr:row>64</xdr:row>
      <xdr:rowOff>54610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7210425" y="110274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4445</xdr:rowOff>
    </xdr:from>
    <xdr:to>
      <xdr:col>36</xdr:col>
      <xdr:colOff>165100</xdr:colOff>
      <xdr:row>64</xdr:row>
      <xdr:rowOff>106045</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6350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54610</xdr:rowOff>
    </xdr:from>
    <xdr:to>
      <xdr:col>41</xdr:col>
      <xdr:colOff>50800</xdr:colOff>
      <xdr:row>64</xdr:row>
      <xdr:rowOff>55245</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6400800" y="110274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61</xdr:row>
      <xdr:rowOff>140335</xdr:rowOff>
    </xdr:from>
    <xdr:ext cx="689610" cy="259080"/>
    <xdr:sp macro="" textlink="">
      <xdr:nvSpPr>
        <xdr:cNvPr id="243" name="n_1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519795" y="1059878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1,373,639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88265</xdr:rowOff>
    </xdr:from>
    <xdr:ext cx="598805" cy="258445"/>
    <xdr:sp macro="" textlink="">
      <xdr:nvSpPr>
        <xdr:cNvPr id="244" name="n_2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752080" y="10718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85090</xdr:rowOff>
    </xdr:from>
    <xdr:ext cx="598805" cy="259080"/>
    <xdr:sp macro="" textlink="">
      <xdr:nvSpPr>
        <xdr:cNvPr id="245" name="n_3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6942455" y="10714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78740</xdr:rowOff>
    </xdr:from>
    <xdr:ext cx="598805" cy="259080"/>
    <xdr:sp macro="" textlink="">
      <xdr:nvSpPr>
        <xdr:cNvPr id="246" name="n_4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6116955" y="1070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64</xdr:row>
      <xdr:rowOff>96520</xdr:rowOff>
    </xdr:from>
    <xdr:ext cx="598805" cy="259080"/>
    <xdr:sp macro="" textlink="">
      <xdr:nvSpPr>
        <xdr:cNvPr id="247" name="n_1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556625" y="1106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96520</xdr:rowOff>
    </xdr:from>
    <xdr:ext cx="598805" cy="259080"/>
    <xdr:sp macro="" textlink="">
      <xdr:nvSpPr>
        <xdr:cNvPr id="248" name="n_2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752080" y="1106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96520</xdr:rowOff>
    </xdr:from>
    <xdr:ext cx="598805" cy="259080"/>
    <xdr:sp macro="" textlink="">
      <xdr:nvSpPr>
        <xdr:cNvPr id="249" name="n_3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942455" y="1106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97790</xdr:rowOff>
    </xdr:from>
    <xdr:ext cx="598805" cy="258445"/>
    <xdr:sp macro="" textlink="">
      <xdr:nvSpPr>
        <xdr:cNvPr id="250" name="n_4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116955" y="11070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98500" y="1181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255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255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7462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7462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27940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27940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98500" y="1295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4790"/>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7627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98500" y="1524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8765"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98500" y="1491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78765"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98500" y="1458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42900"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98500" y="142601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4290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98500" y="1393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42900"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98500" y="13608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4290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98500" y="1328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9090" cy="259080"/>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91160"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98500" y="1295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E00-000013010000}"/>
            </a:ext>
          </a:extLst>
        </xdr:cNvPr>
        <xdr:cNvSpPr/>
      </xdr:nvSpPr>
      <xdr:spPr>
        <a:xfrm>
          <a:off x="698500" y="1295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54610</xdr:rowOff>
    </xdr:from>
    <xdr:to>
      <xdr:col>24</xdr:col>
      <xdr:colOff>62865</xdr:colOff>
      <xdr:row>86</xdr:row>
      <xdr:rowOff>168910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4253865" y="134277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265" cy="259080"/>
    <xdr:sp macro="" textlink="">
      <xdr:nvSpPr>
        <xdr:cNvPr id="277" name="【公営住宅】&#10;有形固定資産減価償却率最小値テキスト">
          <a:extLst>
            <a:ext uri="{FF2B5EF4-FFF2-40B4-BE49-F238E27FC236}">
              <a16:creationId xmlns:a16="http://schemas.microsoft.com/office/drawing/2014/main" id="{00000000-0008-0000-0E00-000015010000}"/>
            </a:ext>
          </a:extLst>
        </xdr:cNvPr>
        <xdr:cNvSpPr txBox="1"/>
      </xdr:nvSpPr>
      <xdr:spPr>
        <a:xfrm>
          <a:off x="4292600" y="1491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181475" y="1491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xdr:rowOff>
    </xdr:from>
    <xdr:ext cx="339725" cy="259080"/>
    <xdr:sp macro="" textlink="">
      <xdr:nvSpPr>
        <xdr:cNvPr id="279" name="【公営住宅】&#10;有形固定資産減価償却率最大値テキスト">
          <a:extLst>
            <a:ext uri="{FF2B5EF4-FFF2-40B4-BE49-F238E27FC236}">
              <a16:creationId xmlns:a16="http://schemas.microsoft.com/office/drawing/2014/main" id="{00000000-0008-0000-0E00-000017010000}"/>
            </a:ext>
          </a:extLst>
        </xdr:cNvPr>
        <xdr:cNvSpPr txBox="1"/>
      </xdr:nvSpPr>
      <xdr:spPr>
        <a:xfrm>
          <a:off x="4292600" y="132029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54610</xdr:rowOff>
    </xdr:from>
    <xdr:to>
      <xdr:col>24</xdr:col>
      <xdr:colOff>152400</xdr:colOff>
      <xdr:row>78</xdr:row>
      <xdr:rowOff>54610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181475" y="13427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132080</xdr:rowOff>
    </xdr:from>
    <xdr:ext cx="404495" cy="258445"/>
    <xdr:sp macro="" textlink="">
      <xdr:nvSpPr>
        <xdr:cNvPr id="281" name="【公営住宅】&#10;有形固定資産減価償却率平均値テキスト">
          <a:extLst>
            <a:ext uri="{FF2B5EF4-FFF2-40B4-BE49-F238E27FC236}">
              <a16:creationId xmlns:a16="http://schemas.microsoft.com/office/drawing/2014/main" id="{00000000-0008-0000-0E00-000019010000}"/>
            </a:ext>
          </a:extLst>
        </xdr:cNvPr>
        <xdr:cNvSpPr txBox="1"/>
      </xdr:nvSpPr>
      <xdr:spPr>
        <a:xfrm>
          <a:off x="4292600" y="141909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153670</xdr:rowOff>
    </xdr:from>
    <xdr:to>
      <xdr:col>24</xdr:col>
      <xdr:colOff>114300</xdr:colOff>
      <xdr:row>83</xdr:row>
      <xdr:rowOff>83820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42037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3444875" y="14229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2619375"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80975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6985</xdr:rowOff>
    </xdr:from>
    <xdr:to>
      <xdr:col>6</xdr:col>
      <xdr:colOff>38100</xdr:colOff>
      <xdr:row>83</xdr:row>
      <xdr:rowOff>109220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000125" y="1423733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0798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178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24955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6859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8731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84</xdr:row>
      <xdr:rowOff>73660</xdr:rowOff>
    </xdr:from>
    <xdr:to>
      <xdr:col>20</xdr:col>
      <xdr:colOff>38100</xdr:colOff>
      <xdr:row>85</xdr:row>
      <xdr:rowOff>3810</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3444875" y="14475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55880</xdr:rowOff>
    </xdr:from>
    <xdr:to>
      <xdr:col>15</xdr:col>
      <xdr:colOff>101600</xdr:colOff>
      <xdr:row>84</xdr:row>
      <xdr:rowOff>157480</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2619375"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174625</xdr:colOff>
      <xdr:row>84</xdr:row>
      <xdr:rowOff>124460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670175" y="1450848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80975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106680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860550" y="1448562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13335</xdr:rowOff>
    </xdr:from>
    <xdr:to>
      <xdr:col>6</xdr:col>
      <xdr:colOff>38100</xdr:colOff>
      <xdr:row>84</xdr:row>
      <xdr:rowOff>114935</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000125" y="14415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84</xdr:row>
      <xdr:rowOff>64135</xdr:rowOff>
    </xdr:from>
    <xdr:to>
      <xdr:col>10</xdr:col>
      <xdr:colOff>114300</xdr:colOff>
      <xdr:row>84</xdr:row>
      <xdr:rowOff>83820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47750" y="1446593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116840</xdr:rowOff>
    </xdr:from>
    <xdr:ext cx="405130" cy="259080"/>
    <xdr:sp macro="" textlink="">
      <xdr:nvSpPr>
        <xdr:cNvPr id="299" name="n_1aveValue【公営住宅】&#10;有形固定資産減価償却率">
          <a:extLst>
            <a:ext uri="{FF2B5EF4-FFF2-40B4-BE49-F238E27FC236}">
              <a16:creationId xmlns:a16="http://schemas.microsoft.com/office/drawing/2014/main" id="{00000000-0008-0000-0E00-00002B010000}"/>
            </a:ext>
          </a:extLst>
        </xdr:cNvPr>
        <xdr:cNvSpPr txBox="1"/>
      </xdr:nvSpPr>
      <xdr:spPr>
        <a:xfrm>
          <a:off x="3296285" y="1400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164465</xdr:rowOff>
    </xdr:from>
    <xdr:ext cx="405130" cy="259080"/>
    <xdr:sp macro="" textlink="">
      <xdr:nvSpPr>
        <xdr:cNvPr id="300" name="n_2aveValue【公営住宅】&#10;有形固定資産減価償却率">
          <a:extLst>
            <a:ext uri="{FF2B5EF4-FFF2-40B4-BE49-F238E27FC236}">
              <a16:creationId xmlns:a16="http://schemas.microsoft.com/office/drawing/2014/main" id="{00000000-0008-0000-0E00-00002C010000}"/>
            </a:ext>
          </a:extLst>
        </xdr:cNvPr>
        <xdr:cNvSpPr txBox="1"/>
      </xdr:nvSpPr>
      <xdr:spPr>
        <a:xfrm>
          <a:off x="2483485" y="14051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153035</xdr:rowOff>
    </xdr:from>
    <xdr:ext cx="405130" cy="259080"/>
    <xdr:sp macro="" textlink="">
      <xdr:nvSpPr>
        <xdr:cNvPr id="301" name="n_3aveValue【公営住宅】&#10;有形固定資産減価償却率">
          <a:extLst>
            <a:ext uri="{FF2B5EF4-FFF2-40B4-BE49-F238E27FC236}">
              <a16:creationId xmlns:a16="http://schemas.microsoft.com/office/drawing/2014/main" id="{00000000-0008-0000-0E00-00002D010000}"/>
            </a:ext>
          </a:extLst>
        </xdr:cNvPr>
        <xdr:cNvSpPr txBox="1"/>
      </xdr:nvSpPr>
      <xdr:spPr>
        <a:xfrm>
          <a:off x="1673860" y="1404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125095</xdr:rowOff>
    </xdr:from>
    <xdr:ext cx="405130" cy="258445"/>
    <xdr:sp macro="" textlink="">
      <xdr:nvSpPr>
        <xdr:cNvPr id="302" name="n_4aveValue【公営住宅】&#10;有形固定資産減価償却率">
          <a:extLst>
            <a:ext uri="{FF2B5EF4-FFF2-40B4-BE49-F238E27FC236}">
              <a16:creationId xmlns:a16="http://schemas.microsoft.com/office/drawing/2014/main" id="{00000000-0008-0000-0E00-00002E010000}"/>
            </a:ext>
          </a:extLst>
        </xdr:cNvPr>
        <xdr:cNvSpPr txBox="1"/>
      </xdr:nvSpPr>
      <xdr:spPr>
        <a:xfrm>
          <a:off x="864235" y="14012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166370</xdr:rowOff>
    </xdr:from>
    <xdr:ext cx="405130" cy="258445"/>
    <xdr:sp macro="" textlink="">
      <xdr:nvSpPr>
        <xdr:cNvPr id="303" name="n_1mainValue【公営住宅】&#10;有形固定資産減価償却率">
          <a:extLst>
            <a:ext uri="{FF2B5EF4-FFF2-40B4-BE49-F238E27FC236}">
              <a16:creationId xmlns:a16="http://schemas.microsoft.com/office/drawing/2014/main" id="{00000000-0008-0000-0E00-00002F010000}"/>
            </a:ext>
          </a:extLst>
        </xdr:cNvPr>
        <xdr:cNvSpPr txBox="1"/>
      </xdr:nvSpPr>
      <xdr:spPr>
        <a:xfrm>
          <a:off x="3296285" y="14568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148590</xdr:rowOff>
    </xdr:from>
    <xdr:ext cx="405130" cy="259080"/>
    <xdr:sp macro="" textlink="">
      <xdr:nvSpPr>
        <xdr:cNvPr id="304" name="n_2mainValue【公営住宅】&#10;有形固定資産減価償却率">
          <a:extLst>
            <a:ext uri="{FF2B5EF4-FFF2-40B4-BE49-F238E27FC236}">
              <a16:creationId xmlns:a16="http://schemas.microsoft.com/office/drawing/2014/main" id="{00000000-0008-0000-0E00-000030010000}"/>
            </a:ext>
          </a:extLst>
        </xdr:cNvPr>
        <xdr:cNvSpPr txBox="1"/>
      </xdr:nvSpPr>
      <xdr:spPr>
        <a:xfrm>
          <a:off x="2483485" y="1455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125730</xdr:rowOff>
    </xdr:from>
    <xdr:ext cx="405130" cy="259080"/>
    <xdr:sp macro="" textlink="">
      <xdr:nvSpPr>
        <xdr:cNvPr id="305" name="n_3mainValue【公営住宅】&#10;有形固定資産減価償却率">
          <a:extLst>
            <a:ext uri="{FF2B5EF4-FFF2-40B4-BE49-F238E27FC236}">
              <a16:creationId xmlns:a16="http://schemas.microsoft.com/office/drawing/2014/main" id="{00000000-0008-0000-0E00-000031010000}"/>
            </a:ext>
          </a:extLst>
        </xdr:cNvPr>
        <xdr:cNvSpPr txBox="1"/>
      </xdr:nvSpPr>
      <xdr:spPr>
        <a:xfrm>
          <a:off x="1673860" y="1452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106045</xdr:rowOff>
    </xdr:from>
    <xdr:ext cx="405130" cy="259080"/>
    <xdr:sp macro="" textlink="">
      <xdr:nvSpPr>
        <xdr:cNvPr id="306" name="n_4mainValue【公営住宅】&#10;有形固定資産減価償却率">
          <a:extLst>
            <a:ext uri="{FF2B5EF4-FFF2-40B4-BE49-F238E27FC236}">
              <a16:creationId xmlns:a16="http://schemas.microsoft.com/office/drawing/2014/main" id="{00000000-0008-0000-0E00-000032010000}"/>
            </a:ext>
          </a:extLst>
        </xdr:cNvPr>
        <xdr:cNvSpPr txBox="1"/>
      </xdr:nvSpPr>
      <xdr:spPr>
        <a:xfrm>
          <a:off x="864235" y="14507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064250" y="1181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175375"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175375"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1120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1120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1597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1597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064250" y="1295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4790"/>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2615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064250" y="1524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064250" y="1491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562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064250" y="1458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84</xdr:row>
      <xdr:rowOff>42545</xdr:rowOff>
    </xdr:from>
    <xdr:ext cx="595630" cy="2584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5516245" y="1444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064250" y="142601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82</xdr:row>
      <xdr:rowOff>59055</xdr:rowOff>
    </xdr:from>
    <xdr:ext cx="595630" cy="259080"/>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516245" y="1411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064250" y="1393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80</xdr:row>
      <xdr:rowOff>75565</xdr:rowOff>
    </xdr:from>
    <xdr:ext cx="595630" cy="2584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516245" y="137915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064250" y="13608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78</xdr:row>
      <xdr:rowOff>92075</xdr:rowOff>
    </xdr:from>
    <xdr:ext cx="595630" cy="259080"/>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5516245" y="1346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064250" y="1328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107950</xdr:rowOff>
    </xdr:from>
    <xdr:ext cx="595630" cy="259080"/>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516245" y="1313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064250" y="1295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124460</xdr:rowOff>
    </xdr:from>
    <xdr:ext cx="595630" cy="259080"/>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516245" y="1281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064250" y="1295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6985</xdr:rowOff>
    </xdr:from>
    <xdr:to>
      <xdr:col>54</xdr:col>
      <xdr:colOff>174625</xdr:colOff>
      <xdr:row>86</xdr:row>
      <xdr:rowOff>167640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9604375" y="1338008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25400</xdr:rowOff>
    </xdr:from>
    <xdr:ext cx="469265" cy="259080"/>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9642475" y="14941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167640</xdr:rowOff>
    </xdr:from>
    <xdr:to>
      <xdr:col>55</xdr:col>
      <xdr:colOff>88900</xdr:colOff>
      <xdr:row>86</xdr:row>
      <xdr:rowOff>167640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9531350" y="14912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125095</xdr:rowOff>
    </xdr:from>
    <xdr:ext cx="598170" cy="2584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9642475" y="13155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469.585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xdr:rowOff>
    </xdr:from>
    <xdr:to>
      <xdr:col>55</xdr:col>
      <xdr:colOff>88900</xdr:colOff>
      <xdr:row>78</xdr:row>
      <xdr:rowOff>6985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9531350" y="1338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69850</xdr:rowOff>
    </xdr:from>
    <xdr:ext cx="469265" cy="259080"/>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9642475" y="148145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91440</xdr:rowOff>
    </xdr:from>
    <xdr:to>
      <xdr:col>55</xdr:col>
      <xdr:colOff>50800</xdr:colOff>
      <xdr:row>87</xdr:row>
      <xdr:rowOff>21590</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69450" y="14836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104775</xdr:rowOff>
    </xdr:from>
    <xdr:to>
      <xdr:col>50</xdr:col>
      <xdr:colOff>165100</xdr:colOff>
      <xdr:row>87</xdr:row>
      <xdr:rowOff>34925</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794750" y="148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111760</xdr:rowOff>
    </xdr:from>
    <xdr:to>
      <xdr:col>46</xdr:col>
      <xdr:colOff>38100</xdr:colOff>
      <xdr:row>87</xdr:row>
      <xdr:rowOff>41910</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985125" y="14856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111760</xdr:rowOff>
    </xdr:from>
    <xdr:to>
      <xdr:col>41</xdr:col>
      <xdr:colOff>101600</xdr:colOff>
      <xdr:row>87</xdr:row>
      <xdr:rowOff>41910</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159625" y="1485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112395</xdr:rowOff>
    </xdr:from>
    <xdr:to>
      <xdr:col>36</xdr:col>
      <xdr:colOff>165100</xdr:colOff>
      <xdr:row>87</xdr:row>
      <xdr:rowOff>42545</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350000" y="148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29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6709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8581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03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226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86</xdr:row>
      <xdr:rowOff>111760</xdr:rowOff>
    </xdr:from>
    <xdr:to>
      <xdr:col>50</xdr:col>
      <xdr:colOff>165100</xdr:colOff>
      <xdr:row>87</xdr:row>
      <xdr:rowOff>41910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8794750" y="148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111760</xdr:rowOff>
    </xdr:from>
    <xdr:to>
      <xdr:col>46</xdr:col>
      <xdr:colOff>38100</xdr:colOff>
      <xdr:row>87</xdr:row>
      <xdr:rowOff>41910</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7985125" y="14856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86</xdr:row>
      <xdr:rowOff>162560</xdr:rowOff>
    </xdr:from>
    <xdr:to>
      <xdr:col>50</xdr:col>
      <xdr:colOff>114300</xdr:colOff>
      <xdr:row>86</xdr:row>
      <xdr:rowOff>162560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8032750" y="149072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111125</xdr:rowOff>
    </xdr:from>
    <xdr:to>
      <xdr:col>41</xdr:col>
      <xdr:colOff>101600</xdr:colOff>
      <xdr:row>87</xdr:row>
      <xdr:rowOff>41275</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7159625"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161925</xdr:rowOff>
    </xdr:from>
    <xdr:to>
      <xdr:col>45</xdr:col>
      <xdr:colOff>174625</xdr:colOff>
      <xdr:row>86</xdr:row>
      <xdr:rowOff>162560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7210425" y="1490662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111760</xdr:rowOff>
    </xdr:from>
    <xdr:to>
      <xdr:col>36</xdr:col>
      <xdr:colOff>165100</xdr:colOff>
      <xdr:row>87</xdr:row>
      <xdr:rowOff>41910</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6350000" y="148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161925</xdr:rowOff>
    </xdr:from>
    <xdr:to>
      <xdr:col>41</xdr:col>
      <xdr:colOff>50800</xdr:colOff>
      <xdr:row>86</xdr:row>
      <xdr:rowOff>162560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6400800" y="1490662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52070</xdr:rowOff>
    </xdr:from>
    <xdr:ext cx="469900" cy="2584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8613775" y="14625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87</xdr:row>
      <xdr:rowOff>33020</xdr:rowOff>
    </xdr:from>
    <xdr:ext cx="469265" cy="259080"/>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7816850" y="14949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87</xdr:row>
      <xdr:rowOff>33020</xdr:rowOff>
    </xdr:from>
    <xdr:ext cx="469265" cy="259080"/>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6991350" y="14949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87</xdr:row>
      <xdr:rowOff>33655</xdr:rowOff>
    </xdr:from>
    <xdr:ext cx="469265" cy="2584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181725" y="14949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33020</xdr:rowOff>
    </xdr:from>
    <xdr:ext cx="469900" cy="259080"/>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8613775" y="1494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58420</xdr:rowOff>
    </xdr:from>
    <xdr:ext cx="469265" cy="259080"/>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7816850" y="14631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57785</xdr:rowOff>
    </xdr:from>
    <xdr:ext cx="469265" cy="259080"/>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6991350" y="14631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58420</xdr:rowOff>
    </xdr:from>
    <xdr:ext cx="469265" cy="259080"/>
    <xdr:sp macro="" textlink="">
      <xdr:nvSpPr>
        <xdr:cNvPr id="362" name="n_4mainValue【公営住宅】&#10;一人当たり面積">
          <a:extLst>
            <a:ext uri="{FF2B5EF4-FFF2-40B4-BE49-F238E27FC236}">
              <a16:creationId xmlns:a16="http://schemas.microsoft.com/office/drawing/2014/main" id="{00000000-0008-0000-0E00-00006A010000}"/>
            </a:ext>
          </a:extLst>
        </xdr:cNvPr>
        <xdr:cNvSpPr txBox="1"/>
      </xdr:nvSpPr>
      <xdr:spPr>
        <a:xfrm>
          <a:off x="6181725" y="14631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98500" y="1562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255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255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7462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7462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7940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27940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98500" y="167640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064250" y="1562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175375"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175375"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1120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1120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1597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1597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064250" y="167640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1414125" y="419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15252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15252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461875"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461875"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3509625"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3509625"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1414125" y="533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542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13760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174625</xdr:colOff>
      <xdr:row>44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1414125" y="762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099439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174625</xdr:colOff>
      <xdr:row>42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1414125" y="723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099439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1414125" y="685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1042650"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174625</xdr:colOff>
      <xdr:row>37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1414125" y="647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104265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174625</xdr:colOff>
      <xdr:row>35</xdr:row>
      <xdr:rowOff>95250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1414125" y="609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04265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174625</xdr:colOff>
      <xdr:row>33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1414125" y="571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9090" cy="2584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106785" y="5572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174625</xdr:colOff>
      <xdr:row>31</xdr:row>
      <xdr:rowOff>19050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1414125" y="533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00000000-0008-0000-0E00-000091010000}"/>
            </a:ext>
          </a:extLst>
        </xdr:cNvPr>
        <xdr:cNvSpPr/>
      </xdr:nvSpPr>
      <xdr:spPr>
        <a:xfrm>
          <a:off x="11414125" y="533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969490"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265" cy="259080"/>
    <xdr:sp macro="" textlink="">
      <xdr:nvSpPr>
        <xdr:cNvPr id="403" name="【認定こども園・幼稚園・保育所】&#10;有形固定資産減価償却率最小値テキスト">
          <a:extLst>
            <a:ext uri="{FF2B5EF4-FFF2-40B4-BE49-F238E27FC236}">
              <a16:creationId xmlns:a16="http://schemas.microsoft.com/office/drawing/2014/main" id="{00000000-0008-0000-0E00-000093010000}"/>
            </a:ext>
          </a:extLst>
        </xdr:cNvPr>
        <xdr:cNvSpPr txBox="1"/>
      </xdr:nvSpPr>
      <xdr:spPr>
        <a:xfrm>
          <a:off x="15008225" y="698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4881225" y="6985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39725" cy="259080"/>
    <xdr:sp macro="" textlink="">
      <xdr:nvSpPr>
        <xdr:cNvPr id="405" name="【認定こども園・幼稚園・保育所】&#10;有形固定資産減価償却率最大値テキスト">
          <a:extLst>
            <a:ext uri="{FF2B5EF4-FFF2-40B4-BE49-F238E27FC236}">
              <a16:creationId xmlns:a16="http://schemas.microsoft.com/office/drawing/2014/main" id="{00000000-0008-0000-0E00-000095010000}"/>
            </a:ext>
          </a:extLst>
        </xdr:cNvPr>
        <xdr:cNvSpPr txBox="1"/>
      </xdr:nvSpPr>
      <xdr:spPr>
        <a:xfrm>
          <a:off x="15008225" y="54902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4881225" y="5715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66040</xdr:rowOff>
    </xdr:from>
    <xdr:ext cx="404495" cy="258445"/>
    <xdr:sp macro="" textlink="">
      <xdr:nvSpPr>
        <xdr:cNvPr id="407" name="【認定こども園・幼稚園・保育所】&#10;有形固定資産減価償却率平均値テキスト">
          <a:extLst>
            <a:ext uri="{FF2B5EF4-FFF2-40B4-BE49-F238E27FC236}">
              <a16:creationId xmlns:a16="http://schemas.microsoft.com/office/drawing/2014/main" id="{00000000-0008-0000-0E00-000097010000}"/>
            </a:ext>
          </a:extLst>
        </xdr:cNvPr>
        <xdr:cNvSpPr txBox="1"/>
      </xdr:nvSpPr>
      <xdr:spPr>
        <a:xfrm>
          <a:off x="15008225" y="62382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87630</xdr:rowOff>
    </xdr:from>
    <xdr:to>
      <xdr:col>85</xdr:col>
      <xdr:colOff>174625</xdr:colOff>
      <xdr:row>37</xdr:row>
      <xdr:rowOff>17780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4919325" y="62598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144625"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160020</xdr:rowOff>
    </xdr:from>
    <xdr:to>
      <xdr:col>76</xdr:col>
      <xdr:colOff>165100</xdr:colOff>
      <xdr:row>37</xdr:row>
      <xdr:rowOff>90170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335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525375" y="6315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1699875"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47955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02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211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73660</xdr:rowOff>
    </xdr:from>
    <xdr:ext cx="762000" cy="25908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3983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576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34</xdr:row>
      <xdr:rowOff>160020</xdr:rowOff>
    </xdr:from>
    <xdr:to>
      <xdr:col>81</xdr:col>
      <xdr:colOff>101600</xdr:colOff>
      <xdr:row>35</xdr:row>
      <xdr:rowOff>90170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4144625"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154940</xdr:rowOff>
    </xdr:from>
    <xdr:to>
      <xdr:col>76</xdr:col>
      <xdr:colOff>165100</xdr:colOff>
      <xdr:row>35</xdr:row>
      <xdr:rowOff>85090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33350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34290</xdr:rowOff>
    </xdr:from>
    <xdr:to>
      <xdr:col>81</xdr:col>
      <xdr:colOff>50800</xdr:colOff>
      <xdr:row>35</xdr:row>
      <xdr:rowOff>39370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3385800" y="603504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54610</xdr:rowOff>
    </xdr:from>
    <xdr:to>
      <xdr:col>72</xdr:col>
      <xdr:colOff>38100</xdr:colOff>
      <xdr:row>40</xdr:row>
      <xdr:rowOff>156210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2525375" y="6912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35</xdr:row>
      <xdr:rowOff>34290</xdr:rowOff>
    </xdr:from>
    <xdr:to>
      <xdr:col>76</xdr:col>
      <xdr:colOff>114300</xdr:colOff>
      <xdr:row>40</xdr:row>
      <xdr:rowOff>105410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2573000" y="6035040"/>
          <a:ext cx="8128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44450</xdr:rowOff>
    </xdr:from>
    <xdr:to>
      <xdr:col>67</xdr:col>
      <xdr:colOff>101600</xdr:colOff>
      <xdr:row>40</xdr:row>
      <xdr:rowOff>146050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1699875"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95250</xdr:rowOff>
    </xdr:from>
    <xdr:to>
      <xdr:col>71</xdr:col>
      <xdr:colOff>174625</xdr:colOff>
      <xdr:row>40</xdr:row>
      <xdr:rowOff>105410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750675" y="695325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11430</xdr:rowOff>
    </xdr:from>
    <xdr:ext cx="405130" cy="259080"/>
    <xdr:sp macro="" textlink="">
      <xdr:nvSpPr>
        <xdr:cNvPr id="425" name="n_1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3996035" y="635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81280</xdr:rowOff>
    </xdr:from>
    <xdr:ext cx="405130" cy="259080"/>
    <xdr:sp macro="" textlink="">
      <xdr:nvSpPr>
        <xdr:cNvPr id="426" name="n_2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3199110" y="6424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90170</xdr:rowOff>
    </xdr:from>
    <xdr:ext cx="405130" cy="259080"/>
    <xdr:sp macro="" textlink="">
      <xdr:nvSpPr>
        <xdr:cNvPr id="427" name="n_3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2389485" y="609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82550</xdr:rowOff>
    </xdr:from>
    <xdr:ext cx="405130" cy="259080"/>
    <xdr:sp macro="" textlink="">
      <xdr:nvSpPr>
        <xdr:cNvPr id="428" name="n_4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1563985" y="6083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106680</xdr:rowOff>
    </xdr:from>
    <xdr:ext cx="405130" cy="259080"/>
    <xdr:sp macro="" textlink="">
      <xdr:nvSpPr>
        <xdr:cNvPr id="429" name="n_1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996035" y="576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101600</xdr:rowOff>
    </xdr:from>
    <xdr:ext cx="405130" cy="259080"/>
    <xdr:sp macro="" textlink="">
      <xdr:nvSpPr>
        <xdr:cNvPr id="430" name="n_2main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3199110" y="575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147320</xdr:rowOff>
    </xdr:from>
    <xdr:ext cx="405130" cy="259080"/>
    <xdr:sp macro="" textlink="">
      <xdr:nvSpPr>
        <xdr:cNvPr id="431" name="n_3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2389485" y="7005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137160</xdr:rowOff>
    </xdr:from>
    <xdr:ext cx="405130" cy="259080"/>
    <xdr:sp macro="" textlink="">
      <xdr:nvSpPr>
        <xdr:cNvPr id="432" name="n_4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1563985"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6764000" y="419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68910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68910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78117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78117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88595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8595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6764000" y="533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6741775"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764000" y="762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764000" y="729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344265"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6764000" y="69672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6344265"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6764000" y="66401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6344265"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6764000" y="631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6344265"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6764000" y="598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6344265"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6764000" y="566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6344265"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6764000" y="533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344265"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00000000-0008-0000-0E00-0000C9010000}"/>
            </a:ext>
          </a:extLst>
        </xdr:cNvPr>
        <xdr:cNvSpPr/>
      </xdr:nvSpPr>
      <xdr:spPr>
        <a:xfrm>
          <a:off x="16764000" y="533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53975</xdr:rowOff>
    </xdr:from>
    <xdr:to>
      <xdr:col>116</xdr:col>
      <xdr:colOff>62865</xdr:colOff>
      <xdr:row>41</xdr:row>
      <xdr:rowOff>99695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0319365" y="571182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103505</xdr:rowOff>
    </xdr:from>
    <xdr:ext cx="469265" cy="259080"/>
    <xdr:sp macro="" textlink="">
      <xdr:nvSpPr>
        <xdr:cNvPr id="459" name="【認定こども園・幼稚園・保育所】&#10;一人当たり面積最小値テキスト">
          <a:extLst>
            <a:ext uri="{FF2B5EF4-FFF2-40B4-BE49-F238E27FC236}">
              <a16:creationId xmlns:a16="http://schemas.microsoft.com/office/drawing/2014/main" id="{00000000-0008-0000-0E00-0000CB010000}"/>
            </a:ext>
          </a:extLst>
        </xdr:cNvPr>
        <xdr:cNvSpPr txBox="1"/>
      </xdr:nvSpPr>
      <xdr:spPr>
        <a:xfrm>
          <a:off x="20358100" y="713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99695</xdr:rowOff>
    </xdr:from>
    <xdr:to>
      <xdr:col>116</xdr:col>
      <xdr:colOff>152400</xdr:colOff>
      <xdr:row>41</xdr:row>
      <xdr:rowOff>99695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0246975" y="712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635</xdr:rowOff>
    </xdr:from>
    <xdr:ext cx="469265" cy="259080"/>
    <xdr:sp macro="" textlink="">
      <xdr:nvSpPr>
        <xdr:cNvPr id="461" name="【認定こども園・幼稚園・保育所】&#10;一人当たり面積最大値テキスト">
          <a:extLst>
            <a:ext uri="{FF2B5EF4-FFF2-40B4-BE49-F238E27FC236}">
              <a16:creationId xmlns:a16="http://schemas.microsoft.com/office/drawing/2014/main" id="{00000000-0008-0000-0E00-0000CD010000}"/>
            </a:ext>
          </a:extLst>
        </xdr:cNvPr>
        <xdr:cNvSpPr txBox="1"/>
      </xdr:nvSpPr>
      <xdr:spPr>
        <a:xfrm>
          <a:off x="20358100" y="548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53975</xdr:rowOff>
    </xdr:from>
    <xdr:to>
      <xdr:col>116</xdr:col>
      <xdr:colOff>152400</xdr:colOff>
      <xdr:row>33</xdr:row>
      <xdr:rowOff>53975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0246975" y="5711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53340</xdr:rowOff>
    </xdr:from>
    <xdr:ext cx="469265" cy="258445"/>
    <xdr:sp macro="" textlink="">
      <xdr:nvSpPr>
        <xdr:cNvPr id="463" name="【認定こども園・幼稚園・保育所】&#10;一人当たり面積平均値テキスト">
          <a:extLst>
            <a:ext uri="{FF2B5EF4-FFF2-40B4-BE49-F238E27FC236}">
              <a16:creationId xmlns:a16="http://schemas.microsoft.com/office/drawing/2014/main" id="{00000000-0008-0000-0E00-0000CF010000}"/>
            </a:ext>
          </a:extLst>
        </xdr:cNvPr>
        <xdr:cNvSpPr txBox="1"/>
      </xdr:nvSpPr>
      <xdr:spPr>
        <a:xfrm>
          <a:off x="20358100" y="67398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02692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121920</xdr:rowOff>
    </xdr:from>
    <xdr:to>
      <xdr:col>112</xdr:col>
      <xdr:colOff>38100</xdr:colOff>
      <xdr:row>40</xdr:row>
      <xdr:rowOff>52070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9510375" y="6808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50165</xdr:rowOff>
    </xdr:from>
    <xdr:to>
      <xdr:col>107</xdr:col>
      <xdr:colOff>101600</xdr:colOff>
      <xdr:row>40</xdr:row>
      <xdr:rowOff>151765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8684875"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85090</xdr:rowOff>
    </xdr:from>
    <xdr:to>
      <xdr:col>102</xdr:col>
      <xdr:colOff>165100</xdr:colOff>
      <xdr:row>41</xdr:row>
      <xdr:rowOff>15240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7875250" y="694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80010</xdr:rowOff>
    </xdr:from>
    <xdr:to>
      <xdr:col>98</xdr:col>
      <xdr:colOff>38100</xdr:colOff>
      <xdr:row>41</xdr:row>
      <xdr:rowOff>10160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7065625" y="6938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01453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73660</xdr:rowOff>
    </xdr:from>
    <xdr:ext cx="762000" cy="259080"/>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93833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561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7514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73660</xdr:rowOff>
    </xdr:from>
    <xdr:ext cx="762000" cy="25908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9386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41</xdr:row>
      <xdr:rowOff>88900</xdr:rowOff>
    </xdr:from>
    <xdr:to>
      <xdr:col>112</xdr:col>
      <xdr:colOff>38100</xdr:colOff>
      <xdr:row>42</xdr:row>
      <xdr:rowOff>19050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9510375" y="7118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90170</xdr:rowOff>
    </xdr:from>
    <xdr:to>
      <xdr:col>107</xdr:col>
      <xdr:colOff>101600</xdr:colOff>
      <xdr:row>42</xdr:row>
      <xdr:rowOff>20320</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8684875"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139700</xdr:rowOff>
    </xdr:from>
    <xdr:to>
      <xdr:col>111</xdr:col>
      <xdr:colOff>174625</xdr:colOff>
      <xdr:row>41</xdr:row>
      <xdr:rowOff>140970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8735675" y="716915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149860</xdr:rowOff>
    </xdr:from>
    <xdr:to>
      <xdr:col>102</xdr:col>
      <xdr:colOff>165100</xdr:colOff>
      <xdr:row>42</xdr:row>
      <xdr:rowOff>80010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7875250" y="71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140970</xdr:rowOff>
    </xdr:from>
    <xdr:to>
      <xdr:col>107</xdr:col>
      <xdr:colOff>50800</xdr:colOff>
      <xdr:row>42</xdr:row>
      <xdr:rowOff>29210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7926050" y="7170420"/>
          <a:ext cx="8096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149860</xdr:rowOff>
    </xdr:from>
    <xdr:to>
      <xdr:col>98</xdr:col>
      <xdr:colOff>38100</xdr:colOff>
      <xdr:row>42</xdr:row>
      <xdr:rowOff>80010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7065625" y="7179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42</xdr:row>
      <xdr:rowOff>29210</xdr:rowOff>
    </xdr:from>
    <xdr:to>
      <xdr:col>102</xdr:col>
      <xdr:colOff>114300</xdr:colOff>
      <xdr:row>42</xdr:row>
      <xdr:rowOff>29210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7113250" y="7230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68580</xdr:rowOff>
    </xdr:from>
    <xdr:ext cx="469900" cy="259080"/>
    <xdr:sp macro="" textlink="">
      <xdr:nvSpPr>
        <xdr:cNvPr id="481" name="n_1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29400" y="658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168275</xdr:rowOff>
    </xdr:from>
    <xdr:ext cx="469265" cy="258445"/>
    <xdr:sp macro="" textlink="">
      <xdr:nvSpPr>
        <xdr:cNvPr id="482" name="n_2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516600" y="6683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31750</xdr:rowOff>
    </xdr:from>
    <xdr:ext cx="469265" cy="258445"/>
    <xdr:sp macro="" textlink="">
      <xdr:nvSpPr>
        <xdr:cNvPr id="483" name="n_3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7706975" y="6718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26670</xdr:rowOff>
    </xdr:from>
    <xdr:ext cx="469265" cy="259080"/>
    <xdr:sp macro="" textlink="">
      <xdr:nvSpPr>
        <xdr:cNvPr id="484" name="n_4ave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16897350" y="671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10160</xdr:rowOff>
    </xdr:from>
    <xdr:ext cx="469900" cy="259080"/>
    <xdr:sp macro="" textlink="">
      <xdr:nvSpPr>
        <xdr:cNvPr id="485" name="n_1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29400" y="721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11430</xdr:rowOff>
    </xdr:from>
    <xdr:ext cx="469265" cy="259080"/>
    <xdr:sp macro="" textlink="">
      <xdr:nvSpPr>
        <xdr:cNvPr id="486" name="n_2main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8516600" y="7212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71120</xdr:rowOff>
    </xdr:from>
    <xdr:ext cx="469265" cy="259080"/>
    <xdr:sp macro="" textlink="">
      <xdr:nvSpPr>
        <xdr:cNvPr id="487" name="n_3mainValue【認定こども園・幼稚園・保育所】&#10;一人当たり面積">
          <a:extLst>
            <a:ext uri="{FF2B5EF4-FFF2-40B4-BE49-F238E27FC236}">
              <a16:creationId xmlns:a16="http://schemas.microsoft.com/office/drawing/2014/main" id="{00000000-0008-0000-0E00-0000E7010000}"/>
            </a:ext>
          </a:extLst>
        </xdr:cNvPr>
        <xdr:cNvSpPr txBox="1"/>
      </xdr:nvSpPr>
      <xdr:spPr>
        <a:xfrm>
          <a:off x="17706975" y="7272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71120</xdr:rowOff>
    </xdr:from>
    <xdr:ext cx="469265" cy="259080"/>
    <xdr:sp macro="" textlink="">
      <xdr:nvSpPr>
        <xdr:cNvPr id="488" name="n_4mainValue【認定こども園・幼稚園・保育所】&#10;一人当たり面積">
          <a:extLst>
            <a:ext uri="{FF2B5EF4-FFF2-40B4-BE49-F238E27FC236}">
              <a16:creationId xmlns:a16="http://schemas.microsoft.com/office/drawing/2014/main" id="{00000000-0008-0000-0E00-0000E8010000}"/>
            </a:ext>
          </a:extLst>
        </xdr:cNvPr>
        <xdr:cNvSpPr txBox="1"/>
      </xdr:nvSpPr>
      <xdr:spPr>
        <a:xfrm>
          <a:off x="16897350" y="7272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1414125" y="800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15252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5252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61875"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61875"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09625"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09625"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414125" y="914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542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37602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174625</xdr:colOff>
      <xdr:row>66</xdr:row>
      <xdr:rowOff>114300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1414125" y="1143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099439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174625</xdr:colOff>
      <xdr:row>64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1414125" y="1104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099439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174625</xdr:colOff>
      <xdr:row>62</xdr:row>
      <xdr:rowOff>38100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1414125" y="1066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04265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1414125" y="1028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042650"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174625</xdr:colOff>
      <xdr:row>57</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1414125" y="990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04265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174625</xdr:colOff>
      <xdr:row>55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1414125" y="952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04265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174625</xdr:colOff>
      <xdr:row>53</xdr:row>
      <xdr:rowOff>57150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1414125" y="914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9090" cy="2584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106785" y="9001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00000000-0008-0000-0E00-000000020000}"/>
            </a:ext>
          </a:extLst>
        </xdr:cNvPr>
        <xdr:cNvSpPr/>
      </xdr:nvSpPr>
      <xdr:spPr>
        <a:xfrm>
          <a:off x="11414125" y="914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52070</xdr:rowOff>
    </xdr:from>
    <xdr:to>
      <xdr:col>85</xdr:col>
      <xdr:colOff>126365</xdr:colOff>
      <xdr:row>63</xdr:row>
      <xdr:rowOff>102870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969490" y="965327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106680</xdr:rowOff>
    </xdr:from>
    <xdr:ext cx="404495" cy="259080"/>
    <xdr:sp macro="" textlink="">
      <xdr:nvSpPr>
        <xdr:cNvPr id="514" name="【学校施設】&#10;有形固定資産減価償却率最小値テキスト">
          <a:extLst>
            <a:ext uri="{FF2B5EF4-FFF2-40B4-BE49-F238E27FC236}">
              <a16:creationId xmlns:a16="http://schemas.microsoft.com/office/drawing/2014/main" id="{00000000-0008-0000-0E00-000002020000}"/>
            </a:ext>
          </a:extLst>
        </xdr:cNvPr>
        <xdr:cNvSpPr txBox="1"/>
      </xdr:nvSpPr>
      <xdr:spPr>
        <a:xfrm>
          <a:off x="15008225" y="10908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4881225" y="10904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169545</xdr:rowOff>
    </xdr:from>
    <xdr:ext cx="404495" cy="258445"/>
    <xdr:sp macro="" textlink="">
      <xdr:nvSpPr>
        <xdr:cNvPr id="516" name="【学校施設】&#10;有形固定資産減価償却率最大値テキスト">
          <a:extLst>
            <a:ext uri="{FF2B5EF4-FFF2-40B4-BE49-F238E27FC236}">
              <a16:creationId xmlns:a16="http://schemas.microsoft.com/office/drawing/2014/main" id="{00000000-0008-0000-0E00-000004020000}"/>
            </a:ext>
          </a:extLst>
        </xdr:cNvPr>
        <xdr:cNvSpPr txBox="1"/>
      </xdr:nvSpPr>
      <xdr:spPr>
        <a:xfrm>
          <a:off x="15008225" y="9427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52070</xdr:rowOff>
    </xdr:from>
    <xdr:to>
      <xdr:col>86</xdr:col>
      <xdr:colOff>25400</xdr:colOff>
      <xdr:row>56</xdr:row>
      <xdr:rowOff>52070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4881225" y="9653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118110</xdr:rowOff>
    </xdr:from>
    <xdr:ext cx="404495" cy="259080"/>
    <xdr:sp macro="" textlink="">
      <xdr:nvSpPr>
        <xdr:cNvPr id="518" name="【学校施設】&#10;有形固定資産減価償却率平均値テキスト">
          <a:extLst>
            <a:ext uri="{FF2B5EF4-FFF2-40B4-BE49-F238E27FC236}">
              <a16:creationId xmlns:a16="http://schemas.microsoft.com/office/drawing/2014/main" id="{00000000-0008-0000-0E00-000006020000}"/>
            </a:ext>
          </a:extLst>
        </xdr:cNvPr>
        <xdr:cNvSpPr txBox="1"/>
      </xdr:nvSpPr>
      <xdr:spPr>
        <a:xfrm>
          <a:off x="15008225" y="102336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139700</xdr:rowOff>
    </xdr:from>
    <xdr:to>
      <xdr:col>85</xdr:col>
      <xdr:colOff>174625</xdr:colOff>
      <xdr:row>60</xdr:row>
      <xdr:rowOff>69850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919325" y="102552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414462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33350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2525375" y="1025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1699875"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7955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32111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111760</xdr:rowOff>
    </xdr:from>
    <xdr:ext cx="762000" cy="2584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3983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1576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4144625"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36830</xdr:rowOff>
    </xdr:from>
    <xdr:to>
      <xdr:col>76</xdr:col>
      <xdr:colOff>165100</xdr:colOff>
      <xdr:row>59</xdr:row>
      <xdr:rowOff>138430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3350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120650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385800" y="1020318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525375" y="10142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59</xdr:row>
      <xdr:rowOff>78105</xdr:rowOff>
    </xdr:from>
    <xdr:to>
      <xdr:col>76</xdr:col>
      <xdr:colOff>114300</xdr:colOff>
      <xdr:row>59</xdr:row>
      <xdr:rowOff>87630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573000" y="1019365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156845</xdr:rowOff>
    </xdr:from>
    <xdr:to>
      <xdr:col>67</xdr:col>
      <xdr:colOff>101600</xdr:colOff>
      <xdr:row>59</xdr:row>
      <xdr:rowOff>86995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1699875"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36195</xdr:rowOff>
    </xdr:from>
    <xdr:to>
      <xdr:col>71</xdr:col>
      <xdr:colOff>174625</xdr:colOff>
      <xdr:row>59</xdr:row>
      <xdr:rowOff>78105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1750675" y="10151745"/>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41910</xdr:rowOff>
    </xdr:from>
    <xdr:ext cx="405130" cy="258445"/>
    <xdr:sp macro="" textlink="">
      <xdr:nvSpPr>
        <xdr:cNvPr id="536" name="n_1aveValue【学校施設】&#10;有形固定資産減価償却率">
          <a:extLst>
            <a:ext uri="{FF2B5EF4-FFF2-40B4-BE49-F238E27FC236}">
              <a16:creationId xmlns:a16="http://schemas.microsoft.com/office/drawing/2014/main" id="{00000000-0008-0000-0E00-000018020000}"/>
            </a:ext>
          </a:extLst>
        </xdr:cNvPr>
        <xdr:cNvSpPr txBox="1"/>
      </xdr:nvSpPr>
      <xdr:spPr>
        <a:xfrm>
          <a:off x="13996035" y="10328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89535</xdr:rowOff>
    </xdr:from>
    <xdr:ext cx="405130" cy="258445"/>
    <xdr:sp macro="" textlink="">
      <xdr:nvSpPr>
        <xdr:cNvPr id="537" name="n_2aveValue【学校施設】&#10;有形固定資産減価償却率">
          <a:extLst>
            <a:ext uri="{FF2B5EF4-FFF2-40B4-BE49-F238E27FC236}">
              <a16:creationId xmlns:a16="http://schemas.microsoft.com/office/drawing/2014/main" id="{00000000-0008-0000-0E00-000019020000}"/>
            </a:ext>
          </a:extLst>
        </xdr:cNvPr>
        <xdr:cNvSpPr txBox="1"/>
      </xdr:nvSpPr>
      <xdr:spPr>
        <a:xfrm>
          <a:off x="13199110" y="10376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63500</xdr:rowOff>
    </xdr:from>
    <xdr:ext cx="405130" cy="258445"/>
    <xdr:sp macro="" textlink="">
      <xdr:nvSpPr>
        <xdr:cNvPr id="538" name="n_3aveValue【学校施設】&#10;有形固定資産減価償却率">
          <a:extLst>
            <a:ext uri="{FF2B5EF4-FFF2-40B4-BE49-F238E27FC236}">
              <a16:creationId xmlns:a16="http://schemas.microsoft.com/office/drawing/2014/main" id="{00000000-0008-0000-0E00-00001A020000}"/>
            </a:ext>
          </a:extLst>
        </xdr:cNvPr>
        <xdr:cNvSpPr txBox="1"/>
      </xdr:nvSpPr>
      <xdr:spPr>
        <a:xfrm>
          <a:off x="12389485" y="10350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19050</xdr:rowOff>
    </xdr:from>
    <xdr:ext cx="405130" cy="258445"/>
    <xdr:sp macro="" textlink="">
      <xdr:nvSpPr>
        <xdr:cNvPr id="539" name="n_4aveValue【学校施設】&#10;有形固定資産減価償却率">
          <a:extLst>
            <a:ext uri="{FF2B5EF4-FFF2-40B4-BE49-F238E27FC236}">
              <a16:creationId xmlns:a16="http://schemas.microsoft.com/office/drawing/2014/main" id="{00000000-0008-0000-0E00-00001B020000}"/>
            </a:ext>
          </a:extLst>
        </xdr:cNvPr>
        <xdr:cNvSpPr txBox="1"/>
      </xdr:nvSpPr>
      <xdr:spPr>
        <a:xfrm>
          <a:off x="11563985" y="10306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15875</xdr:rowOff>
    </xdr:from>
    <xdr:ext cx="405130" cy="259080"/>
    <xdr:sp macro="" textlink="">
      <xdr:nvSpPr>
        <xdr:cNvPr id="540" name="n_1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996035" y="995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154940</xdr:rowOff>
    </xdr:from>
    <xdr:ext cx="405130" cy="258445"/>
    <xdr:sp macro="" textlink="">
      <xdr:nvSpPr>
        <xdr:cNvPr id="541" name="n_2mainValue【学校施設】&#10;有形固定資産減価償却率">
          <a:extLst>
            <a:ext uri="{FF2B5EF4-FFF2-40B4-BE49-F238E27FC236}">
              <a16:creationId xmlns:a16="http://schemas.microsoft.com/office/drawing/2014/main" id="{00000000-0008-0000-0E00-00001D020000}"/>
            </a:ext>
          </a:extLst>
        </xdr:cNvPr>
        <xdr:cNvSpPr txBox="1"/>
      </xdr:nvSpPr>
      <xdr:spPr>
        <a:xfrm>
          <a:off x="13199110" y="9927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145415</xdr:rowOff>
    </xdr:from>
    <xdr:ext cx="405130" cy="258445"/>
    <xdr:sp macro="" textlink="">
      <xdr:nvSpPr>
        <xdr:cNvPr id="542" name="n_3mainValue【学校施設】&#10;有形固定資産減価償却率">
          <a:extLst>
            <a:ext uri="{FF2B5EF4-FFF2-40B4-BE49-F238E27FC236}">
              <a16:creationId xmlns:a16="http://schemas.microsoft.com/office/drawing/2014/main" id="{00000000-0008-0000-0E00-00001E020000}"/>
            </a:ext>
          </a:extLst>
        </xdr:cNvPr>
        <xdr:cNvSpPr txBox="1"/>
      </xdr:nvSpPr>
      <xdr:spPr>
        <a:xfrm>
          <a:off x="12389485" y="9918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103505</xdr:rowOff>
    </xdr:from>
    <xdr:ext cx="405130" cy="259080"/>
    <xdr:sp macro="" textlink="">
      <xdr:nvSpPr>
        <xdr:cNvPr id="543" name="n_4mainValue【学校施設】&#10;有形固定資産減価償却率">
          <a:extLst>
            <a:ext uri="{FF2B5EF4-FFF2-40B4-BE49-F238E27FC236}">
              <a16:creationId xmlns:a16="http://schemas.microsoft.com/office/drawing/2014/main" id="{00000000-0008-0000-0E00-00001F020000}"/>
            </a:ext>
          </a:extLst>
        </xdr:cNvPr>
        <xdr:cNvSpPr txBox="1"/>
      </xdr:nvSpPr>
      <xdr:spPr>
        <a:xfrm>
          <a:off x="11563985" y="987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6764000" y="800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68910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68910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78117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78117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8595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8595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6764000" y="914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6741775"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764000" y="1143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764000" y="1104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6344265"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764000" y="1066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6344265"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764000" y="1028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0860" cy="2584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6280130" y="1014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764000" y="990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0860" cy="259080"/>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280130" y="976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764000" y="952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0860" cy="259080"/>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280130" y="938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764000" y="914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0860" cy="2584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280130" y="900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E00-000036020000}"/>
            </a:ext>
          </a:extLst>
        </xdr:cNvPr>
        <xdr:cNvSpPr/>
      </xdr:nvSpPr>
      <xdr:spPr>
        <a:xfrm>
          <a:off x="16764000" y="914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111760</xdr:rowOff>
    </xdr:from>
    <xdr:to>
      <xdr:col>116</xdr:col>
      <xdr:colOff>62865</xdr:colOff>
      <xdr:row>63</xdr:row>
      <xdr:rowOff>132080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0319365" y="954151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135255</xdr:rowOff>
    </xdr:from>
    <xdr:ext cx="469265" cy="258445"/>
    <xdr:sp macro="" textlink="">
      <xdr:nvSpPr>
        <xdr:cNvPr id="568" name="【学校施設】&#10;一人当たり面積最小値テキスト">
          <a:extLst>
            <a:ext uri="{FF2B5EF4-FFF2-40B4-BE49-F238E27FC236}">
              <a16:creationId xmlns:a16="http://schemas.microsoft.com/office/drawing/2014/main" id="{00000000-0008-0000-0E00-000038020000}"/>
            </a:ext>
          </a:extLst>
        </xdr:cNvPr>
        <xdr:cNvSpPr txBox="1"/>
      </xdr:nvSpPr>
      <xdr:spPr>
        <a:xfrm>
          <a:off x="20358100" y="10936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132080</xdr:rowOff>
    </xdr:from>
    <xdr:to>
      <xdr:col>116</xdr:col>
      <xdr:colOff>152400</xdr:colOff>
      <xdr:row>63</xdr:row>
      <xdr:rowOff>132080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0246975" y="10933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58420</xdr:rowOff>
    </xdr:from>
    <xdr:ext cx="534035" cy="259080"/>
    <xdr:sp macro="" textlink="">
      <xdr:nvSpPr>
        <xdr:cNvPr id="570" name="【学校施設】&#10;一人当たり面積最大値テキスト">
          <a:extLst>
            <a:ext uri="{FF2B5EF4-FFF2-40B4-BE49-F238E27FC236}">
              <a16:creationId xmlns:a16="http://schemas.microsoft.com/office/drawing/2014/main" id="{00000000-0008-0000-0E00-00003A020000}"/>
            </a:ext>
          </a:extLst>
        </xdr:cNvPr>
        <xdr:cNvSpPr txBox="1"/>
      </xdr:nvSpPr>
      <xdr:spPr>
        <a:xfrm>
          <a:off x="20358100" y="931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111760</xdr:rowOff>
    </xdr:from>
    <xdr:to>
      <xdr:col>116</xdr:col>
      <xdr:colOff>152400</xdr:colOff>
      <xdr:row>55</xdr:row>
      <xdr:rowOff>111760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0246975" y="9541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40640</xdr:rowOff>
    </xdr:from>
    <xdr:ext cx="469265" cy="258445"/>
    <xdr:sp macro="" textlink="">
      <xdr:nvSpPr>
        <xdr:cNvPr id="572" name="【学校施設】&#10;一人当たり面積平均値テキスト">
          <a:extLst>
            <a:ext uri="{FF2B5EF4-FFF2-40B4-BE49-F238E27FC236}">
              <a16:creationId xmlns:a16="http://schemas.microsoft.com/office/drawing/2014/main" id="{00000000-0008-0000-0E00-00003C020000}"/>
            </a:ext>
          </a:extLst>
        </xdr:cNvPr>
        <xdr:cNvSpPr txBox="1"/>
      </xdr:nvSpPr>
      <xdr:spPr>
        <a:xfrm>
          <a:off x="20358100" y="1067054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61595</xdr:rowOff>
    </xdr:from>
    <xdr:to>
      <xdr:col>116</xdr:col>
      <xdr:colOff>114300</xdr:colOff>
      <xdr:row>62</xdr:row>
      <xdr:rowOff>163195</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02692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73025</xdr:rowOff>
    </xdr:from>
    <xdr:to>
      <xdr:col>112</xdr:col>
      <xdr:colOff>38100</xdr:colOff>
      <xdr:row>63</xdr:row>
      <xdr:rowOff>3175</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9510375" y="10702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8684875"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24130</xdr:rowOff>
    </xdr:from>
    <xdr:to>
      <xdr:col>102</xdr:col>
      <xdr:colOff>165100</xdr:colOff>
      <xdr:row>63</xdr:row>
      <xdr:rowOff>125730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787525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118745</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7065625" y="108191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1453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111760</xdr:rowOff>
    </xdr:from>
    <xdr:ext cx="762000" cy="2584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833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561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14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111760</xdr:rowOff>
    </xdr:from>
    <xdr:ext cx="762000" cy="2584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9386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14605</xdr:rowOff>
    </xdr:from>
    <xdr:to>
      <xdr:col>112</xdr:col>
      <xdr:colOff>38100</xdr:colOff>
      <xdr:row>63</xdr:row>
      <xdr:rowOff>116205</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510375" y="10815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15875</xdr:rowOff>
    </xdr:from>
    <xdr:to>
      <xdr:col>107</xdr:col>
      <xdr:colOff>101600</xdr:colOff>
      <xdr:row>63</xdr:row>
      <xdr:rowOff>117475</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8684875"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65405</xdr:rowOff>
    </xdr:from>
    <xdr:to>
      <xdr:col>111</xdr:col>
      <xdr:colOff>174625</xdr:colOff>
      <xdr:row>63</xdr:row>
      <xdr:rowOff>66675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18735675" y="1086675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787525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66675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7926050" y="1086612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15240</xdr:rowOff>
    </xdr:from>
    <xdr:to>
      <xdr:col>98</xdr:col>
      <xdr:colOff>38100</xdr:colOff>
      <xdr:row>63</xdr:row>
      <xdr:rowOff>116840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7065625" y="10816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64770</xdr:rowOff>
    </xdr:from>
    <xdr:to>
      <xdr:col>102</xdr:col>
      <xdr:colOff>114300</xdr:colOff>
      <xdr:row>63</xdr:row>
      <xdr:rowOff>66040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7113250" y="108661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19685</xdr:rowOff>
    </xdr:from>
    <xdr:ext cx="469900" cy="258445"/>
    <xdr:sp macro="" textlink="">
      <xdr:nvSpPr>
        <xdr:cNvPr id="590" name="n_1aveValue【学校施設】&#10;一人当たり面積">
          <a:extLst>
            <a:ext uri="{FF2B5EF4-FFF2-40B4-BE49-F238E27FC236}">
              <a16:creationId xmlns:a16="http://schemas.microsoft.com/office/drawing/2014/main" id="{00000000-0008-0000-0E00-00004E020000}"/>
            </a:ext>
          </a:extLst>
        </xdr:cNvPr>
        <xdr:cNvSpPr txBox="1"/>
      </xdr:nvSpPr>
      <xdr:spPr>
        <a:xfrm>
          <a:off x="19329400" y="10478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110490</xdr:rowOff>
    </xdr:from>
    <xdr:ext cx="469265" cy="258445"/>
    <xdr:sp macro="" textlink="">
      <xdr:nvSpPr>
        <xdr:cNvPr id="591" name="n_2aveValue【学校施設】&#10;一人当たり面積">
          <a:extLst>
            <a:ext uri="{FF2B5EF4-FFF2-40B4-BE49-F238E27FC236}">
              <a16:creationId xmlns:a16="http://schemas.microsoft.com/office/drawing/2014/main" id="{00000000-0008-0000-0E00-00004F020000}"/>
            </a:ext>
          </a:extLst>
        </xdr:cNvPr>
        <xdr:cNvSpPr txBox="1"/>
      </xdr:nvSpPr>
      <xdr:spPr>
        <a:xfrm>
          <a:off x="18516600" y="10911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116840</xdr:rowOff>
    </xdr:from>
    <xdr:ext cx="469265" cy="259080"/>
    <xdr:sp macro="" textlink="">
      <xdr:nvSpPr>
        <xdr:cNvPr id="592" name="n_3aveValue【学校施設】&#10;一人当たり面積">
          <a:extLst>
            <a:ext uri="{FF2B5EF4-FFF2-40B4-BE49-F238E27FC236}">
              <a16:creationId xmlns:a16="http://schemas.microsoft.com/office/drawing/2014/main" id="{00000000-0008-0000-0E00-000050020000}"/>
            </a:ext>
          </a:extLst>
        </xdr:cNvPr>
        <xdr:cNvSpPr txBox="1"/>
      </xdr:nvSpPr>
      <xdr:spPr>
        <a:xfrm>
          <a:off x="17706975" y="10918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109855</xdr:rowOff>
    </xdr:from>
    <xdr:ext cx="469265" cy="258445"/>
    <xdr:sp macro="" textlink="">
      <xdr:nvSpPr>
        <xdr:cNvPr id="593" name="n_4aveValue【学校施設】&#10;一人当たり面積">
          <a:extLst>
            <a:ext uri="{FF2B5EF4-FFF2-40B4-BE49-F238E27FC236}">
              <a16:creationId xmlns:a16="http://schemas.microsoft.com/office/drawing/2014/main" id="{00000000-0008-0000-0E00-000051020000}"/>
            </a:ext>
          </a:extLst>
        </xdr:cNvPr>
        <xdr:cNvSpPr txBox="1"/>
      </xdr:nvSpPr>
      <xdr:spPr>
        <a:xfrm>
          <a:off x="16897350" y="10911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107315</xdr:rowOff>
    </xdr:from>
    <xdr:ext cx="469900" cy="259080"/>
    <xdr:sp macro="" textlink="">
      <xdr:nvSpPr>
        <xdr:cNvPr id="594" name="n_1mainValue【学校施設】&#10;一人当たり面積">
          <a:extLst>
            <a:ext uri="{FF2B5EF4-FFF2-40B4-BE49-F238E27FC236}">
              <a16:creationId xmlns:a16="http://schemas.microsoft.com/office/drawing/2014/main" id="{00000000-0008-0000-0E00-000052020000}"/>
            </a:ext>
          </a:extLst>
        </xdr:cNvPr>
        <xdr:cNvSpPr txBox="1"/>
      </xdr:nvSpPr>
      <xdr:spPr>
        <a:xfrm>
          <a:off x="19329400" y="10908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133985</xdr:rowOff>
    </xdr:from>
    <xdr:ext cx="469265" cy="258445"/>
    <xdr:sp macro="" textlink="">
      <xdr:nvSpPr>
        <xdr:cNvPr id="595" name="n_2mainValue【学校施設】&#10;一人当たり面積">
          <a:extLst>
            <a:ext uri="{FF2B5EF4-FFF2-40B4-BE49-F238E27FC236}">
              <a16:creationId xmlns:a16="http://schemas.microsoft.com/office/drawing/2014/main" id="{00000000-0008-0000-0E00-000053020000}"/>
            </a:ext>
          </a:extLst>
        </xdr:cNvPr>
        <xdr:cNvSpPr txBox="1"/>
      </xdr:nvSpPr>
      <xdr:spPr>
        <a:xfrm>
          <a:off x="18516600" y="1059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132080</xdr:rowOff>
    </xdr:from>
    <xdr:ext cx="469265" cy="258445"/>
    <xdr:sp macro="" textlink="">
      <xdr:nvSpPr>
        <xdr:cNvPr id="596" name="n_3mainValue【学校施設】&#10;一人当たり面積">
          <a:extLst>
            <a:ext uri="{FF2B5EF4-FFF2-40B4-BE49-F238E27FC236}">
              <a16:creationId xmlns:a16="http://schemas.microsoft.com/office/drawing/2014/main" id="{00000000-0008-0000-0E00-000054020000}"/>
            </a:ext>
          </a:extLst>
        </xdr:cNvPr>
        <xdr:cNvSpPr txBox="1"/>
      </xdr:nvSpPr>
      <xdr:spPr>
        <a:xfrm>
          <a:off x="17706975" y="10590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133350</xdr:rowOff>
    </xdr:from>
    <xdr:ext cx="469265" cy="258445"/>
    <xdr:sp macro="" textlink="">
      <xdr:nvSpPr>
        <xdr:cNvPr id="597" name="n_4mainValue【学校施設】&#10;一人当たり面積">
          <a:extLst>
            <a:ext uri="{FF2B5EF4-FFF2-40B4-BE49-F238E27FC236}">
              <a16:creationId xmlns:a16="http://schemas.microsoft.com/office/drawing/2014/main" id="{00000000-0008-0000-0E00-000055020000}"/>
            </a:ext>
          </a:extLst>
        </xdr:cNvPr>
        <xdr:cNvSpPr txBox="1"/>
      </xdr:nvSpPr>
      <xdr:spPr>
        <a:xfrm>
          <a:off x="16897350" y="10591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1414125" y="1181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15252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15252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61875"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61875"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09625"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09625"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1414125" y="1295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450" cy="224790"/>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37602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174625</xdr:colOff>
      <xdr:row>88</xdr:row>
      <xdr:rowOff>152400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1414125" y="1524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099439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174625</xdr:colOff>
      <xdr:row>86</xdr:row>
      <xdr:rowOff>168910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1414125" y="1491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099439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174625</xdr:colOff>
      <xdr:row>85</xdr:row>
      <xdr:rowOff>13335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1414125" y="1458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042650"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174625</xdr:colOff>
      <xdr:row>83</xdr:row>
      <xdr:rowOff>29845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1414125" y="142601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04265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174625</xdr:colOff>
      <xdr:row>81</xdr:row>
      <xdr:rowOff>46355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1414125" y="1393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042650"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174625</xdr:colOff>
      <xdr:row>79</xdr:row>
      <xdr:rowOff>63500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1414125" y="136080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04265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174625</xdr:colOff>
      <xdr:row>77</xdr:row>
      <xdr:rowOff>78740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1414125" y="1328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9090" cy="259080"/>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106785"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174625</xdr:colOff>
      <xdr:row>75</xdr:row>
      <xdr:rowOff>95250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1414125" y="1295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00000000-0008-0000-0E00-00006E020000}"/>
            </a:ext>
          </a:extLst>
        </xdr:cNvPr>
        <xdr:cNvSpPr/>
      </xdr:nvSpPr>
      <xdr:spPr>
        <a:xfrm>
          <a:off x="11414125" y="1295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70485</xdr:rowOff>
    </xdr:from>
    <xdr:to>
      <xdr:col>85</xdr:col>
      <xdr:colOff>126365</xdr:colOff>
      <xdr:row>86</xdr:row>
      <xdr:rowOff>168910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4969490" y="134435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265" cy="259080"/>
    <xdr:sp macro="" textlink="">
      <xdr:nvSpPr>
        <xdr:cNvPr id="624" name="【児童館】&#10;有形固定資産減価償却率最小値テキスト">
          <a:extLst>
            <a:ext uri="{FF2B5EF4-FFF2-40B4-BE49-F238E27FC236}">
              <a16:creationId xmlns:a16="http://schemas.microsoft.com/office/drawing/2014/main" id="{00000000-0008-0000-0E00-000070020000}"/>
            </a:ext>
          </a:extLst>
        </xdr:cNvPr>
        <xdr:cNvSpPr txBox="1"/>
      </xdr:nvSpPr>
      <xdr:spPr>
        <a:xfrm>
          <a:off x="15008225" y="1491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4881225" y="1491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17780</xdr:rowOff>
    </xdr:from>
    <xdr:ext cx="404495" cy="258445"/>
    <xdr:sp macro="" textlink="">
      <xdr:nvSpPr>
        <xdr:cNvPr id="626" name="【児童館】&#10;有形固定資産減価償却率最大値テキスト">
          <a:extLst>
            <a:ext uri="{FF2B5EF4-FFF2-40B4-BE49-F238E27FC236}">
              <a16:creationId xmlns:a16="http://schemas.microsoft.com/office/drawing/2014/main" id="{00000000-0008-0000-0E00-000072020000}"/>
            </a:ext>
          </a:extLst>
        </xdr:cNvPr>
        <xdr:cNvSpPr txBox="1"/>
      </xdr:nvSpPr>
      <xdr:spPr>
        <a:xfrm>
          <a:off x="15008225" y="13219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70485</xdr:rowOff>
    </xdr:from>
    <xdr:to>
      <xdr:col>86</xdr:col>
      <xdr:colOff>25400</xdr:colOff>
      <xdr:row>78</xdr:row>
      <xdr:rowOff>70485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4881225" y="13443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78105</xdr:rowOff>
    </xdr:from>
    <xdr:ext cx="404495" cy="258445"/>
    <xdr:sp macro="" textlink="">
      <xdr:nvSpPr>
        <xdr:cNvPr id="628" name="【児童館】&#10;有形固定資産減価償却率平均値テキスト">
          <a:extLst>
            <a:ext uri="{FF2B5EF4-FFF2-40B4-BE49-F238E27FC236}">
              <a16:creationId xmlns:a16="http://schemas.microsoft.com/office/drawing/2014/main" id="{00000000-0008-0000-0E00-000074020000}"/>
            </a:ext>
          </a:extLst>
        </xdr:cNvPr>
        <xdr:cNvSpPr txBox="1"/>
      </xdr:nvSpPr>
      <xdr:spPr>
        <a:xfrm>
          <a:off x="15008225" y="141370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99695</xdr:rowOff>
    </xdr:from>
    <xdr:to>
      <xdr:col>85</xdr:col>
      <xdr:colOff>174625</xdr:colOff>
      <xdr:row>83</xdr:row>
      <xdr:rowOff>29845</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4919325" y="141585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160655</xdr:rowOff>
    </xdr:from>
    <xdr:to>
      <xdr:col>81</xdr:col>
      <xdr:colOff>101600</xdr:colOff>
      <xdr:row>81</xdr:row>
      <xdr:rowOff>90805</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4144625"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69215</xdr:rowOff>
    </xdr:from>
    <xdr:to>
      <xdr:col>76</xdr:col>
      <xdr:colOff>165100</xdr:colOff>
      <xdr:row>83</xdr:row>
      <xdr:rowOff>170815</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333500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46355</xdr:rowOff>
    </xdr:from>
    <xdr:to>
      <xdr:col>72</xdr:col>
      <xdr:colOff>38100</xdr:colOff>
      <xdr:row>83</xdr:row>
      <xdr:rowOff>147955</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2525375" y="142767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10160</xdr:rowOff>
    </xdr:from>
    <xdr:to>
      <xdr:col>67</xdr:col>
      <xdr:colOff>101600</xdr:colOff>
      <xdr:row>83</xdr:row>
      <xdr:rowOff>111760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1699875"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7955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402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3211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149860</xdr:rowOff>
    </xdr:from>
    <xdr:ext cx="762000" cy="259080"/>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3983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576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86</xdr:row>
      <xdr:rowOff>1905</xdr:rowOff>
    </xdr:from>
    <xdr:to>
      <xdr:col>81</xdr:col>
      <xdr:colOff>101600</xdr:colOff>
      <xdr:row>86</xdr:row>
      <xdr:rowOff>103505</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4144625" y="147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139065</xdr:rowOff>
    </xdr:from>
    <xdr:to>
      <xdr:col>76</xdr:col>
      <xdr:colOff>165100</xdr:colOff>
      <xdr:row>86</xdr:row>
      <xdr:rowOff>69215</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33350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18415</xdr:rowOff>
    </xdr:from>
    <xdr:to>
      <xdr:col>81</xdr:col>
      <xdr:colOff>50800</xdr:colOff>
      <xdr:row>86</xdr:row>
      <xdr:rowOff>52705</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3385800" y="1476311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104775</xdr:rowOff>
    </xdr:from>
    <xdr:to>
      <xdr:col>72</xdr:col>
      <xdr:colOff>38100</xdr:colOff>
      <xdr:row>86</xdr:row>
      <xdr:rowOff>34925</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2525375" y="14678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85</xdr:row>
      <xdr:rowOff>155575</xdr:rowOff>
    </xdr:from>
    <xdr:to>
      <xdr:col>76</xdr:col>
      <xdr:colOff>114300</xdr:colOff>
      <xdr:row>86</xdr:row>
      <xdr:rowOff>18415</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573000" y="1472882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69215</xdr:rowOff>
    </xdr:from>
    <xdr:to>
      <xdr:col>67</xdr:col>
      <xdr:colOff>101600</xdr:colOff>
      <xdr:row>85</xdr:row>
      <xdr:rowOff>170815</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1699875"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120650</xdr:rowOff>
    </xdr:from>
    <xdr:to>
      <xdr:col>71</xdr:col>
      <xdr:colOff>174625</xdr:colOff>
      <xdr:row>85</xdr:row>
      <xdr:rowOff>155575</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750675" y="1469390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107315</xdr:rowOff>
    </xdr:from>
    <xdr:ext cx="405130" cy="259080"/>
    <xdr:sp macro="" textlink="">
      <xdr:nvSpPr>
        <xdr:cNvPr id="646" name="n_1aveValue【児童館】&#10;有形固定資産減価償却率">
          <a:extLst>
            <a:ext uri="{FF2B5EF4-FFF2-40B4-BE49-F238E27FC236}">
              <a16:creationId xmlns:a16="http://schemas.microsoft.com/office/drawing/2014/main" id="{00000000-0008-0000-0E00-000086020000}"/>
            </a:ext>
          </a:extLst>
        </xdr:cNvPr>
        <xdr:cNvSpPr txBox="1"/>
      </xdr:nvSpPr>
      <xdr:spPr>
        <a:xfrm>
          <a:off x="13996035" y="1365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15875</xdr:rowOff>
    </xdr:from>
    <xdr:ext cx="405130" cy="259080"/>
    <xdr:sp macro="" textlink="">
      <xdr:nvSpPr>
        <xdr:cNvPr id="647" name="n_2aveValue【児童館】&#10;有形固定資産減価償却率">
          <a:extLst>
            <a:ext uri="{FF2B5EF4-FFF2-40B4-BE49-F238E27FC236}">
              <a16:creationId xmlns:a16="http://schemas.microsoft.com/office/drawing/2014/main" id="{00000000-0008-0000-0E00-000087020000}"/>
            </a:ext>
          </a:extLst>
        </xdr:cNvPr>
        <xdr:cNvSpPr txBox="1"/>
      </xdr:nvSpPr>
      <xdr:spPr>
        <a:xfrm>
          <a:off x="13199110" y="14074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164465</xdr:rowOff>
    </xdr:from>
    <xdr:ext cx="405130" cy="259080"/>
    <xdr:sp macro="" textlink="">
      <xdr:nvSpPr>
        <xdr:cNvPr id="648" name="n_3aveValue【児童館】&#10;有形固定資産減価償却率">
          <a:extLst>
            <a:ext uri="{FF2B5EF4-FFF2-40B4-BE49-F238E27FC236}">
              <a16:creationId xmlns:a16="http://schemas.microsoft.com/office/drawing/2014/main" id="{00000000-0008-0000-0E00-000088020000}"/>
            </a:ext>
          </a:extLst>
        </xdr:cNvPr>
        <xdr:cNvSpPr txBox="1"/>
      </xdr:nvSpPr>
      <xdr:spPr>
        <a:xfrm>
          <a:off x="12389485" y="14051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128270</xdr:rowOff>
    </xdr:from>
    <xdr:ext cx="405130" cy="259080"/>
    <xdr:sp macro="" textlink="">
      <xdr:nvSpPr>
        <xdr:cNvPr id="649" name="n_4aveValue【児童館】&#10;有形固定資産減価償却率">
          <a:extLst>
            <a:ext uri="{FF2B5EF4-FFF2-40B4-BE49-F238E27FC236}">
              <a16:creationId xmlns:a16="http://schemas.microsoft.com/office/drawing/2014/main" id="{00000000-0008-0000-0E00-000089020000}"/>
            </a:ext>
          </a:extLst>
        </xdr:cNvPr>
        <xdr:cNvSpPr txBox="1"/>
      </xdr:nvSpPr>
      <xdr:spPr>
        <a:xfrm>
          <a:off x="11563985" y="1401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94615</xdr:rowOff>
    </xdr:from>
    <xdr:ext cx="405130" cy="259080"/>
    <xdr:sp macro="" textlink="">
      <xdr:nvSpPr>
        <xdr:cNvPr id="650" name="n_1mainValue【児童館】&#10;有形固定資産減価償却率">
          <a:extLst>
            <a:ext uri="{FF2B5EF4-FFF2-40B4-BE49-F238E27FC236}">
              <a16:creationId xmlns:a16="http://schemas.microsoft.com/office/drawing/2014/main" id="{00000000-0008-0000-0E00-00008A020000}"/>
            </a:ext>
          </a:extLst>
        </xdr:cNvPr>
        <xdr:cNvSpPr txBox="1"/>
      </xdr:nvSpPr>
      <xdr:spPr>
        <a:xfrm>
          <a:off x="13996035" y="14839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60325</xdr:rowOff>
    </xdr:from>
    <xdr:ext cx="405130" cy="259080"/>
    <xdr:sp macro="" textlink="">
      <xdr:nvSpPr>
        <xdr:cNvPr id="651" name="n_2mainValue【児童館】&#10;有形固定資産減価償却率">
          <a:extLst>
            <a:ext uri="{FF2B5EF4-FFF2-40B4-BE49-F238E27FC236}">
              <a16:creationId xmlns:a16="http://schemas.microsoft.com/office/drawing/2014/main" id="{00000000-0008-0000-0E00-00008B020000}"/>
            </a:ext>
          </a:extLst>
        </xdr:cNvPr>
        <xdr:cNvSpPr txBox="1"/>
      </xdr:nvSpPr>
      <xdr:spPr>
        <a:xfrm>
          <a:off x="13199110" y="14805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26035</xdr:rowOff>
    </xdr:from>
    <xdr:ext cx="405130" cy="259080"/>
    <xdr:sp macro="" textlink="">
      <xdr:nvSpPr>
        <xdr:cNvPr id="652" name="n_3mainValue【児童館】&#10;有形固定資産減価償却率">
          <a:extLst>
            <a:ext uri="{FF2B5EF4-FFF2-40B4-BE49-F238E27FC236}">
              <a16:creationId xmlns:a16="http://schemas.microsoft.com/office/drawing/2014/main" id="{00000000-0008-0000-0E00-00008C020000}"/>
            </a:ext>
          </a:extLst>
        </xdr:cNvPr>
        <xdr:cNvSpPr txBox="1"/>
      </xdr:nvSpPr>
      <xdr:spPr>
        <a:xfrm>
          <a:off x="12389485" y="14770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161925</xdr:rowOff>
    </xdr:from>
    <xdr:ext cx="405130" cy="259080"/>
    <xdr:sp macro="" textlink="">
      <xdr:nvSpPr>
        <xdr:cNvPr id="653" name="n_4mainValue【児童館】&#10;有形固定資産減価償却率">
          <a:extLst>
            <a:ext uri="{FF2B5EF4-FFF2-40B4-BE49-F238E27FC236}">
              <a16:creationId xmlns:a16="http://schemas.microsoft.com/office/drawing/2014/main" id="{00000000-0008-0000-0E00-00008D020000}"/>
            </a:ext>
          </a:extLst>
        </xdr:cNvPr>
        <xdr:cNvSpPr txBox="1"/>
      </xdr:nvSpPr>
      <xdr:spPr>
        <a:xfrm>
          <a:off x="11563985" y="14735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6764000" y="1181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68910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68910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78117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78117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8595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8595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6764000" y="1295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4790"/>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741775"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764000" y="1524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764000" y="14954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67310</xdr:rowOff>
    </xdr:from>
    <xdr:ext cx="466725" cy="259080"/>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6344265" y="1481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764000" y="1466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6725" cy="259080"/>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344265"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764000" y="1438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10160</xdr:rowOff>
    </xdr:from>
    <xdr:ext cx="466725" cy="259080"/>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344265" y="1424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764000" y="1409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344265"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764000" y="13811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124460</xdr:rowOff>
    </xdr:from>
    <xdr:ext cx="466725" cy="259080"/>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344265" y="1366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764000" y="1352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6725" cy="259080"/>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344265"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764000" y="13239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67310</xdr:rowOff>
    </xdr:from>
    <xdr:ext cx="466725" cy="259080"/>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344265" y="1309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764000" y="1295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344265"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児童館】&#10;一人当たり面積グラフ枠">
          <a:extLst>
            <a:ext uri="{FF2B5EF4-FFF2-40B4-BE49-F238E27FC236}">
              <a16:creationId xmlns:a16="http://schemas.microsoft.com/office/drawing/2014/main" id="{00000000-0008-0000-0E00-0000A8020000}"/>
            </a:ext>
          </a:extLst>
        </xdr:cNvPr>
        <xdr:cNvSpPr/>
      </xdr:nvSpPr>
      <xdr:spPr>
        <a:xfrm>
          <a:off x="16764000" y="1295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xdr:rowOff>
    </xdr:from>
    <xdr:to>
      <xdr:col>116</xdr:col>
      <xdr:colOff>62865</xdr:colOff>
      <xdr:row>86</xdr:row>
      <xdr:rowOff>24130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flipV="1">
          <a:off x="20319365" y="1338834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265" cy="259080"/>
    <xdr:sp macro="" textlink="">
      <xdr:nvSpPr>
        <xdr:cNvPr id="682" name="【児童館】&#10;一人当たり面積最小値テキスト">
          <a:extLst>
            <a:ext uri="{FF2B5EF4-FFF2-40B4-BE49-F238E27FC236}">
              <a16:creationId xmlns:a16="http://schemas.microsoft.com/office/drawing/2014/main" id="{00000000-0008-0000-0E00-0000AA020000}"/>
            </a:ext>
          </a:extLst>
        </xdr:cNvPr>
        <xdr:cNvSpPr txBox="1"/>
      </xdr:nvSpPr>
      <xdr:spPr>
        <a:xfrm>
          <a:off x="20358100" y="1477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20246975" y="14768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133350</xdr:rowOff>
    </xdr:from>
    <xdr:ext cx="469265" cy="258445"/>
    <xdr:sp macro="" textlink="">
      <xdr:nvSpPr>
        <xdr:cNvPr id="684" name="【児童館】&#10;一人当たり面積最大値テキスト">
          <a:extLst>
            <a:ext uri="{FF2B5EF4-FFF2-40B4-BE49-F238E27FC236}">
              <a16:creationId xmlns:a16="http://schemas.microsoft.com/office/drawing/2014/main" id="{00000000-0008-0000-0E00-0000AC020000}"/>
            </a:ext>
          </a:extLst>
        </xdr:cNvPr>
        <xdr:cNvSpPr txBox="1"/>
      </xdr:nvSpPr>
      <xdr:spPr>
        <a:xfrm>
          <a:off x="20358100" y="13163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xdr:rowOff>
    </xdr:from>
    <xdr:to>
      <xdr:col>116</xdr:col>
      <xdr:colOff>152400</xdr:colOff>
      <xdr:row>78</xdr:row>
      <xdr:rowOff>15240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0246975" y="1338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83185</xdr:rowOff>
    </xdr:from>
    <xdr:ext cx="469265" cy="259080"/>
    <xdr:sp macro="" textlink="">
      <xdr:nvSpPr>
        <xdr:cNvPr id="686" name="【児童館】&#10;一人当たり面積平均値テキスト">
          <a:extLst>
            <a:ext uri="{FF2B5EF4-FFF2-40B4-BE49-F238E27FC236}">
              <a16:creationId xmlns:a16="http://schemas.microsoft.com/office/drawing/2014/main" id="{00000000-0008-0000-0E00-0000AE020000}"/>
            </a:ext>
          </a:extLst>
        </xdr:cNvPr>
        <xdr:cNvSpPr txBox="1"/>
      </xdr:nvSpPr>
      <xdr:spPr>
        <a:xfrm>
          <a:off x="20358100" y="144849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104140</xdr:rowOff>
    </xdr:from>
    <xdr:to>
      <xdr:col>116</xdr:col>
      <xdr:colOff>114300</xdr:colOff>
      <xdr:row>85</xdr:row>
      <xdr:rowOff>34290</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202692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6985</xdr:rowOff>
    </xdr:from>
    <xdr:to>
      <xdr:col>112</xdr:col>
      <xdr:colOff>38100</xdr:colOff>
      <xdr:row>85</xdr:row>
      <xdr:rowOff>109220</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9510375" y="1458023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144780</xdr:rowOff>
    </xdr:from>
    <xdr:to>
      <xdr:col>107</xdr:col>
      <xdr:colOff>101600</xdr:colOff>
      <xdr:row>86</xdr:row>
      <xdr:rowOff>74930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8684875" y="1471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149860</xdr:rowOff>
    </xdr:from>
    <xdr:to>
      <xdr:col>102</xdr:col>
      <xdr:colOff>165100</xdr:colOff>
      <xdr:row>86</xdr:row>
      <xdr:rowOff>80010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7875250"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144780</xdr:rowOff>
    </xdr:from>
    <xdr:to>
      <xdr:col>98</xdr:col>
      <xdr:colOff>38100</xdr:colOff>
      <xdr:row>86</xdr:row>
      <xdr:rowOff>74930</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7065625" y="14718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201453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149860</xdr:rowOff>
    </xdr:from>
    <xdr:ext cx="762000" cy="259080"/>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93833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561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7514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149860</xdr:rowOff>
    </xdr:from>
    <xdr:ext cx="762000" cy="259080"/>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938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164465</xdr:rowOff>
    </xdr:from>
    <xdr:to>
      <xdr:col>112</xdr:col>
      <xdr:colOff>38100</xdr:colOff>
      <xdr:row>86</xdr:row>
      <xdr:rowOff>94615</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9510375" y="14737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164465</xdr:rowOff>
    </xdr:from>
    <xdr:to>
      <xdr:col>107</xdr:col>
      <xdr:colOff>101600</xdr:colOff>
      <xdr:row>86</xdr:row>
      <xdr:rowOff>94615</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18684875" y="147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43815</xdr:rowOff>
    </xdr:from>
    <xdr:to>
      <xdr:col>111</xdr:col>
      <xdr:colOff>174625</xdr:colOff>
      <xdr:row>86</xdr:row>
      <xdr:rowOff>43815</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735675" y="147885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167640</xdr:rowOff>
    </xdr:from>
    <xdr:to>
      <xdr:col>102</xdr:col>
      <xdr:colOff>165100</xdr:colOff>
      <xdr:row>86</xdr:row>
      <xdr:rowOff>97790</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787525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43815</xdr:rowOff>
    </xdr:from>
    <xdr:to>
      <xdr:col>107</xdr:col>
      <xdr:colOff>50800</xdr:colOff>
      <xdr:row>86</xdr:row>
      <xdr:rowOff>46990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7926050" y="1478851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167640</xdr:rowOff>
    </xdr:from>
    <xdr:to>
      <xdr:col>98</xdr:col>
      <xdr:colOff>38100</xdr:colOff>
      <xdr:row>86</xdr:row>
      <xdr:rowOff>97790</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7065625" y="14740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86</xdr:row>
      <xdr:rowOff>46990</xdr:rowOff>
    </xdr:from>
    <xdr:to>
      <xdr:col>102</xdr:col>
      <xdr:colOff>114300</xdr:colOff>
      <xdr:row>86</xdr:row>
      <xdr:rowOff>46990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7113250" y="147916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125730</xdr:rowOff>
    </xdr:from>
    <xdr:ext cx="469900" cy="259080"/>
    <xdr:sp macro="" textlink="">
      <xdr:nvSpPr>
        <xdr:cNvPr id="704" name="n_1aveValue【児童館】&#10;一人当たり面積">
          <a:extLst>
            <a:ext uri="{FF2B5EF4-FFF2-40B4-BE49-F238E27FC236}">
              <a16:creationId xmlns:a16="http://schemas.microsoft.com/office/drawing/2014/main" id="{00000000-0008-0000-0E00-0000C0020000}"/>
            </a:ext>
          </a:extLst>
        </xdr:cNvPr>
        <xdr:cNvSpPr txBox="1"/>
      </xdr:nvSpPr>
      <xdr:spPr>
        <a:xfrm>
          <a:off x="19329400" y="1435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91440</xdr:rowOff>
    </xdr:from>
    <xdr:ext cx="469265" cy="259080"/>
    <xdr:sp macro="" textlink="">
      <xdr:nvSpPr>
        <xdr:cNvPr id="705" name="n_2aveValue【児童館】&#10;一人当たり面積">
          <a:extLst>
            <a:ext uri="{FF2B5EF4-FFF2-40B4-BE49-F238E27FC236}">
              <a16:creationId xmlns:a16="http://schemas.microsoft.com/office/drawing/2014/main" id="{00000000-0008-0000-0E00-0000C1020000}"/>
            </a:ext>
          </a:extLst>
        </xdr:cNvPr>
        <xdr:cNvSpPr txBox="1"/>
      </xdr:nvSpPr>
      <xdr:spPr>
        <a:xfrm>
          <a:off x="18516600" y="1449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97790</xdr:rowOff>
    </xdr:from>
    <xdr:ext cx="469265" cy="258445"/>
    <xdr:sp macro="" textlink="">
      <xdr:nvSpPr>
        <xdr:cNvPr id="706" name="n_3aveValue【児童館】&#10;一人当たり面積">
          <a:extLst>
            <a:ext uri="{FF2B5EF4-FFF2-40B4-BE49-F238E27FC236}">
              <a16:creationId xmlns:a16="http://schemas.microsoft.com/office/drawing/2014/main" id="{00000000-0008-0000-0E00-0000C2020000}"/>
            </a:ext>
          </a:extLst>
        </xdr:cNvPr>
        <xdr:cNvSpPr txBox="1"/>
      </xdr:nvSpPr>
      <xdr:spPr>
        <a:xfrm>
          <a:off x="17706975" y="14499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91440</xdr:rowOff>
    </xdr:from>
    <xdr:ext cx="469265" cy="259080"/>
    <xdr:sp macro="" textlink="">
      <xdr:nvSpPr>
        <xdr:cNvPr id="707" name="n_4aveValue【児童館】&#10;一人当たり面積">
          <a:extLst>
            <a:ext uri="{FF2B5EF4-FFF2-40B4-BE49-F238E27FC236}">
              <a16:creationId xmlns:a16="http://schemas.microsoft.com/office/drawing/2014/main" id="{00000000-0008-0000-0E00-0000C3020000}"/>
            </a:ext>
          </a:extLst>
        </xdr:cNvPr>
        <xdr:cNvSpPr txBox="1"/>
      </xdr:nvSpPr>
      <xdr:spPr>
        <a:xfrm>
          <a:off x="16897350" y="1449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86360</xdr:rowOff>
    </xdr:from>
    <xdr:ext cx="469900" cy="258445"/>
    <xdr:sp macro="" textlink="">
      <xdr:nvSpPr>
        <xdr:cNvPr id="708" name="n_1mainValue【児童館】&#10;一人当たり面積">
          <a:extLst>
            <a:ext uri="{FF2B5EF4-FFF2-40B4-BE49-F238E27FC236}">
              <a16:creationId xmlns:a16="http://schemas.microsoft.com/office/drawing/2014/main" id="{00000000-0008-0000-0E00-0000C4020000}"/>
            </a:ext>
          </a:extLst>
        </xdr:cNvPr>
        <xdr:cNvSpPr txBox="1"/>
      </xdr:nvSpPr>
      <xdr:spPr>
        <a:xfrm>
          <a:off x="19329400" y="14831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86360</xdr:rowOff>
    </xdr:from>
    <xdr:ext cx="469265" cy="258445"/>
    <xdr:sp macro="" textlink="">
      <xdr:nvSpPr>
        <xdr:cNvPr id="709" name="n_2mainValue【児童館】&#10;一人当たり面積">
          <a:extLst>
            <a:ext uri="{FF2B5EF4-FFF2-40B4-BE49-F238E27FC236}">
              <a16:creationId xmlns:a16="http://schemas.microsoft.com/office/drawing/2014/main" id="{00000000-0008-0000-0E00-0000C5020000}"/>
            </a:ext>
          </a:extLst>
        </xdr:cNvPr>
        <xdr:cNvSpPr txBox="1"/>
      </xdr:nvSpPr>
      <xdr:spPr>
        <a:xfrm>
          <a:off x="18516600" y="14831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88900</xdr:rowOff>
    </xdr:from>
    <xdr:ext cx="469265" cy="258445"/>
    <xdr:sp macro="" textlink="">
      <xdr:nvSpPr>
        <xdr:cNvPr id="710" name="n_3mainValue【児童館】&#10;一人当たり面積">
          <a:extLst>
            <a:ext uri="{FF2B5EF4-FFF2-40B4-BE49-F238E27FC236}">
              <a16:creationId xmlns:a16="http://schemas.microsoft.com/office/drawing/2014/main" id="{00000000-0008-0000-0E00-0000C6020000}"/>
            </a:ext>
          </a:extLst>
        </xdr:cNvPr>
        <xdr:cNvSpPr txBox="1"/>
      </xdr:nvSpPr>
      <xdr:spPr>
        <a:xfrm>
          <a:off x="17706975" y="14833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88900</xdr:rowOff>
    </xdr:from>
    <xdr:ext cx="469265" cy="258445"/>
    <xdr:sp macro="" textlink="">
      <xdr:nvSpPr>
        <xdr:cNvPr id="711" name="n_4mainValue【児童館】&#10;一人当たり面積">
          <a:extLst>
            <a:ext uri="{FF2B5EF4-FFF2-40B4-BE49-F238E27FC236}">
              <a16:creationId xmlns:a16="http://schemas.microsoft.com/office/drawing/2014/main" id="{00000000-0008-0000-0E00-0000C7020000}"/>
            </a:ext>
          </a:extLst>
        </xdr:cNvPr>
        <xdr:cNvSpPr txBox="1"/>
      </xdr:nvSpPr>
      <xdr:spPr>
        <a:xfrm>
          <a:off x="16897350" y="14833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1414125" y="1562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15252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15252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2461875"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61875"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3509625"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3509625"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1414125" y="1676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13760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1414125" y="190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099439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174625</xdr:colOff>
      <xdr:row>108</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1414125" y="186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099439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174625</xdr:colOff>
      <xdr:row>106</xdr:row>
      <xdr:rowOff>114300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1414125" y="182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1042650"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174625</xdr:colOff>
      <xdr:row>104</xdr:row>
      <xdr:rowOff>76200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1414125" y="179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104265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174625</xdr:colOff>
      <xdr:row>102</xdr:row>
      <xdr:rowOff>38100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1414125" y="175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04265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174625</xdr:colOff>
      <xdr:row>100</xdr:row>
      <xdr:rowOff>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1414125" y="1714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042650"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1414125" y="1676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106785"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公民館】&#10;有形固定資産減価償却率グラフ枠">
          <a:extLst>
            <a:ext uri="{FF2B5EF4-FFF2-40B4-BE49-F238E27FC236}">
              <a16:creationId xmlns:a16="http://schemas.microsoft.com/office/drawing/2014/main" id="{00000000-0008-0000-0E00-0000DF020000}"/>
            </a:ext>
          </a:extLst>
        </xdr:cNvPr>
        <xdr:cNvSpPr/>
      </xdr:nvSpPr>
      <xdr:spPr>
        <a:xfrm>
          <a:off x="11414125" y="1676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22860</xdr:rowOff>
    </xdr:from>
    <xdr:to>
      <xdr:col>85</xdr:col>
      <xdr:colOff>126365</xdr:colOff>
      <xdr:row>108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4969490" y="171678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265" cy="258445"/>
    <xdr:sp macro="" textlink="">
      <xdr:nvSpPr>
        <xdr:cNvPr id="737" name="【公民館】&#10;有形固定資産減価償却率最小値テキスト">
          <a:extLst>
            <a:ext uri="{FF2B5EF4-FFF2-40B4-BE49-F238E27FC236}">
              <a16:creationId xmlns:a16="http://schemas.microsoft.com/office/drawing/2014/main" id="{00000000-0008-0000-0E00-0000E1020000}"/>
            </a:ext>
          </a:extLst>
        </xdr:cNvPr>
        <xdr:cNvSpPr txBox="1"/>
      </xdr:nvSpPr>
      <xdr:spPr>
        <a:xfrm>
          <a:off x="15008225" y="1867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4881225" y="1866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140970</xdr:rowOff>
    </xdr:from>
    <xdr:ext cx="404495" cy="259080"/>
    <xdr:sp macro="" textlink="">
      <xdr:nvSpPr>
        <xdr:cNvPr id="739" name="【公民館】&#10;有形固定資産減価償却率最大値テキスト">
          <a:extLst>
            <a:ext uri="{FF2B5EF4-FFF2-40B4-BE49-F238E27FC236}">
              <a16:creationId xmlns:a16="http://schemas.microsoft.com/office/drawing/2014/main" id="{00000000-0008-0000-0E00-0000E3020000}"/>
            </a:ext>
          </a:extLst>
        </xdr:cNvPr>
        <xdr:cNvSpPr txBox="1"/>
      </xdr:nvSpPr>
      <xdr:spPr>
        <a:xfrm>
          <a:off x="15008225" y="16943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22860</xdr:rowOff>
    </xdr:from>
    <xdr:to>
      <xdr:col>86</xdr:col>
      <xdr:colOff>25400</xdr:colOff>
      <xdr:row>100</xdr:row>
      <xdr:rowOff>22860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4881225" y="17167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135255</xdr:rowOff>
    </xdr:from>
    <xdr:ext cx="404495" cy="258445"/>
    <xdr:sp macro="" textlink="">
      <xdr:nvSpPr>
        <xdr:cNvPr id="741" name="【公民館】&#10;有形固定資産減価償却率平均値テキスト">
          <a:extLst>
            <a:ext uri="{FF2B5EF4-FFF2-40B4-BE49-F238E27FC236}">
              <a16:creationId xmlns:a16="http://schemas.microsoft.com/office/drawing/2014/main" id="{00000000-0008-0000-0E00-0000E5020000}"/>
            </a:ext>
          </a:extLst>
        </xdr:cNvPr>
        <xdr:cNvSpPr txBox="1"/>
      </xdr:nvSpPr>
      <xdr:spPr>
        <a:xfrm>
          <a:off x="15008225" y="179660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156845</xdr:rowOff>
    </xdr:from>
    <xdr:to>
      <xdr:col>85</xdr:col>
      <xdr:colOff>174625</xdr:colOff>
      <xdr:row>105</xdr:row>
      <xdr:rowOff>86995</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14919325" y="179876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4144625"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76835</xdr:rowOff>
    </xdr:from>
    <xdr:to>
      <xdr:col>76</xdr:col>
      <xdr:colOff>165100</xdr:colOff>
      <xdr:row>106</xdr:row>
      <xdr:rowOff>6985</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33350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105410</xdr:rowOff>
    </xdr:from>
    <xdr:to>
      <xdr:col>72</xdr:col>
      <xdr:colOff>38100</xdr:colOff>
      <xdr:row>106</xdr:row>
      <xdr:rowOff>35560</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2525375" y="18107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1699875"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47955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32111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3983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576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106</xdr:row>
      <xdr:rowOff>8255</xdr:rowOff>
    </xdr:from>
    <xdr:to>
      <xdr:col>81</xdr:col>
      <xdr:colOff>101600</xdr:colOff>
      <xdr:row>106</xdr:row>
      <xdr:rowOff>109855</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4144625"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8255</xdr:rowOff>
    </xdr:from>
    <xdr:to>
      <xdr:col>76</xdr:col>
      <xdr:colOff>165100</xdr:colOff>
      <xdr:row>106</xdr:row>
      <xdr:rowOff>109855</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33350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59055</xdr:rowOff>
    </xdr:from>
    <xdr:to>
      <xdr:col>81</xdr:col>
      <xdr:colOff>50800</xdr:colOff>
      <xdr:row>106</xdr:row>
      <xdr:rowOff>59055</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3385800" y="182327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2525375" y="18120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105</xdr:row>
      <xdr:rowOff>169545</xdr:rowOff>
    </xdr:from>
    <xdr:to>
      <xdr:col>76</xdr:col>
      <xdr:colOff>114300</xdr:colOff>
      <xdr:row>106</xdr:row>
      <xdr:rowOff>59055</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573000" y="18171795"/>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1699875"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174625</xdr:colOff>
      <xdr:row>105</xdr:row>
      <xdr:rowOff>169545</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1750675" y="18105120"/>
          <a:ext cx="8223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170180</xdr:rowOff>
    </xdr:from>
    <xdr:ext cx="405130" cy="259080"/>
    <xdr:sp macro="" textlink="">
      <xdr:nvSpPr>
        <xdr:cNvPr id="759" name="n_1aveValue【公民館】&#10;有形固定資産減価償却率">
          <a:extLst>
            <a:ext uri="{FF2B5EF4-FFF2-40B4-BE49-F238E27FC236}">
              <a16:creationId xmlns:a16="http://schemas.microsoft.com/office/drawing/2014/main" id="{00000000-0008-0000-0E00-0000F7020000}"/>
            </a:ext>
          </a:extLst>
        </xdr:cNvPr>
        <xdr:cNvSpPr txBox="1"/>
      </xdr:nvSpPr>
      <xdr:spPr>
        <a:xfrm>
          <a:off x="13996035" y="1782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23495</xdr:rowOff>
    </xdr:from>
    <xdr:ext cx="405130" cy="259080"/>
    <xdr:sp macro="" textlink="">
      <xdr:nvSpPr>
        <xdr:cNvPr id="760" name="n_2aveValue【公民館】&#10;有形固定資産減価償却率">
          <a:extLst>
            <a:ext uri="{FF2B5EF4-FFF2-40B4-BE49-F238E27FC236}">
              <a16:creationId xmlns:a16="http://schemas.microsoft.com/office/drawing/2014/main" id="{00000000-0008-0000-0E00-0000F8020000}"/>
            </a:ext>
          </a:extLst>
        </xdr:cNvPr>
        <xdr:cNvSpPr txBox="1"/>
      </xdr:nvSpPr>
      <xdr:spPr>
        <a:xfrm>
          <a:off x="13199110" y="1785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52070</xdr:rowOff>
    </xdr:from>
    <xdr:ext cx="405130" cy="258445"/>
    <xdr:sp macro="" textlink="">
      <xdr:nvSpPr>
        <xdr:cNvPr id="761" name="n_3aveValue【公民館】&#10;有形固定資産減価償却率">
          <a:extLst>
            <a:ext uri="{FF2B5EF4-FFF2-40B4-BE49-F238E27FC236}">
              <a16:creationId xmlns:a16="http://schemas.microsoft.com/office/drawing/2014/main" id="{00000000-0008-0000-0E00-0000F9020000}"/>
            </a:ext>
          </a:extLst>
        </xdr:cNvPr>
        <xdr:cNvSpPr txBox="1"/>
      </xdr:nvSpPr>
      <xdr:spPr>
        <a:xfrm>
          <a:off x="12389485" y="17882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158115</xdr:rowOff>
    </xdr:from>
    <xdr:ext cx="405130" cy="258445"/>
    <xdr:sp macro="" textlink="">
      <xdr:nvSpPr>
        <xdr:cNvPr id="762" name="n_4aveValue【公民館】&#10;有形固定資産減価償却率">
          <a:extLst>
            <a:ext uri="{FF2B5EF4-FFF2-40B4-BE49-F238E27FC236}">
              <a16:creationId xmlns:a16="http://schemas.microsoft.com/office/drawing/2014/main" id="{00000000-0008-0000-0E00-0000FA020000}"/>
            </a:ext>
          </a:extLst>
        </xdr:cNvPr>
        <xdr:cNvSpPr txBox="1"/>
      </xdr:nvSpPr>
      <xdr:spPr>
        <a:xfrm>
          <a:off x="11563985" y="18160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100965</xdr:rowOff>
    </xdr:from>
    <xdr:ext cx="405130" cy="258445"/>
    <xdr:sp macro="" textlink="">
      <xdr:nvSpPr>
        <xdr:cNvPr id="763" name="n_1mainValue【公民館】&#10;有形固定資産減価償却率">
          <a:extLst>
            <a:ext uri="{FF2B5EF4-FFF2-40B4-BE49-F238E27FC236}">
              <a16:creationId xmlns:a16="http://schemas.microsoft.com/office/drawing/2014/main" id="{00000000-0008-0000-0E00-0000FB020000}"/>
            </a:ext>
          </a:extLst>
        </xdr:cNvPr>
        <xdr:cNvSpPr txBox="1"/>
      </xdr:nvSpPr>
      <xdr:spPr>
        <a:xfrm>
          <a:off x="13996035" y="18274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100965</xdr:rowOff>
    </xdr:from>
    <xdr:ext cx="405130" cy="258445"/>
    <xdr:sp macro="" textlink="">
      <xdr:nvSpPr>
        <xdr:cNvPr id="764" name="n_2mainValue【公民館】&#10;有形固定資産減価償却率">
          <a:extLst>
            <a:ext uri="{FF2B5EF4-FFF2-40B4-BE49-F238E27FC236}">
              <a16:creationId xmlns:a16="http://schemas.microsoft.com/office/drawing/2014/main" id="{00000000-0008-0000-0E00-0000FC020000}"/>
            </a:ext>
          </a:extLst>
        </xdr:cNvPr>
        <xdr:cNvSpPr txBox="1"/>
      </xdr:nvSpPr>
      <xdr:spPr>
        <a:xfrm>
          <a:off x="13199110" y="18274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40640</xdr:rowOff>
    </xdr:from>
    <xdr:ext cx="405130" cy="258445"/>
    <xdr:sp macro="" textlink="">
      <xdr:nvSpPr>
        <xdr:cNvPr id="765" name="n_3mainValue【公民館】&#10;有形固定資産減価償却率">
          <a:extLst>
            <a:ext uri="{FF2B5EF4-FFF2-40B4-BE49-F238E27FC236}">
              <a16:creationId xmlns:a16="http://schemas.microsoft.com/office/drawing/2014/main" id="{00000000-0008-0000-0E00-0000FD020000}"/>
            </a:ext>
          </a:extLst>
        </xdr:cNvPr>
        <xdr:cNvSpPr txBox="1"/>
      </xdr:nvSpPr>
      <xdr:spPr>
        <a:xfrm>
          <a:off x="12389485" y="18214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170180</xdr:rowOff>
    </xdr:from>
    <xdr:ext cx="405130" cy="259080"/>
    <xdr:sp macro="" textlink="">
      <xdr:nvSpPr>
        <xdr:cNvPr id="766" name="n_4mainValue【公民館】&#10;有形固定資産減価償却率">
          <a:extLst>
            <a:ext uri="{FF2B5EF4-FFF2-40B4-BE49-F238E27FC236}">
              <a16:creationId xmlns:a16="http://schemas.microsoft.com/office/drawing/2014/main" id="{00000000-0008-0000-0E00-0000FE020000}"/>
            </a:ext>
          </a:extLst>
        </xdr:cNvPr>
        <xdr:cNvSpPr txBox="1"/>
      </xdr:nvSpPr>
      <xdr:spPr>
        <a:xfrm>
          <a:off x="11563985" y="1782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6764000" y="1562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168910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68910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78117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78117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8595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8595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6764000" y="1676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741775"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6764000" y="190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6764000" y="186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6344265"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6764000" y="182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344265"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6764000" y="179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6344265"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6764000" y="175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6344265"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6764000" y="1714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6344265"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6764000" y="1676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0860" cy="259080"/>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6280130" y="1662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a:extLst>
            <a:ext uri="{FF2B5EF4-FFF2-40B4-BE49-F238E27FC236}">
              <a16:creationId xmlns:a16="http://schemas.microsoft.com/office/drawing/2014/main" id="{00000000-0008-0000-0E00-000015030000}"/>
            </a:ext>
          </a:extLst>
        </xdr:cNvPr>
        <xdr:cNvSpPr/>
      </xdr:nvSpPr>
      <xdr:spPr>
        <a:xfrm>
          <a:off x="16764000" y="1676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17780</xdr:rowOff>
    </xdr:from>
    <xdr:to>
      <xdr:col>116</xdr:col>
      <xdr:colOff>62865</xdr:colOff>
      <xdr:row>108</xdr:row>
      <xdr:rowOff>132080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flipV="1">
          <a:off x="20319365" y="1733423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135255</xdr:rowOff>
    </xdr:from>
    <xdr:ext cx="469265" cy="258445"/>
    <xdr:sp macro="" textlink="">
      <xdr:nvSpPr>
        <xdr:cNvPr id="791" name="【公民館】&#10;一人当たり面積最小値テキスト">
          <a:extLst>
            <a:ext uri="{FF2B5EF4-FFF2-40B4-BE49-F238E27FC236}">
              <a16:creationId xmlns:a16="http://schemas.microsoft.com/office/drawing/2014/main" id="{00000000-0008-0000-0E00-000017030000}"/>
            </a:ext>
          </a:extLst>
        </xdr:cNvPr>
        <xdr:cNvSpPr txBox="1"/>
      </xdr:nvSpPr>
      <xdr:spPr>
        <a:xfrm>
          <a:off x="20358100" y="18651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132080</xdr:rowOff>
    </xdr:from>
    <xdr:to>
      <xdr:col>116</xdr:col>
      <xdr:colOff>152400</xdr:colOff>
      <xdr:row>108</xdr:row>
      <xdr:rowOff>132080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20246975" y="18648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135890</xdr:rowOff>
    </xdr:from>
    <xdr:ext cx="469265" cy="259080"/>
    <xdr:sp macro="" textlink="">
      <xdr:nvSpPr>
        <xdr:cNvPr id="793" name="【公民館】&#10;一人当たり面積最大値テキスト">
          <a:extLst>
            <a:ext uri="{FF2B5EF4-FFF2-40B4-BE49-F238E27FC236}">
              <a16:creationId xmlns:a16="http://schemas.microsoft.com/office/drawing/2014/main" id="{00000000-0008-0000-0E00-000019030000}"/>
            </a:ext>
          </a:extLst>
        </xdr:cNvPr>
        <xdr:cNvSpPr txBox="1"/>
      </xdr:nvSpPr>
      <xdr:spPr>
        <a:xfrm>
          <a:off x="20358100" y="1710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7.006</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17780</xdr:rowOff>
    </xdr:from>
    <xdr:to>
      <xdr:col>116</xdr:col>
      <xdr:colOff>152400</xdr:colOff>
      <xdr:row>101</xdr:row>
      <xdr:rowOff>17780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20246975" y="17334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89535</xdr:rowOff>
    </xdr:from>
    <xdr:ext cx="469265" cy="258445"/>
    <xdr:sp macro="" textlink="">
      <xdr:nvSpPr>
        <xdr:cNvPr id="795" name="【公民館】&#10;一人当たり面積平均値テキスト">
          <a:extLst>
            <a:ext uri="{FF2B5EF4-FFF2-40B4-BE49-F238E27FC236}">
              <a16:creationId xmlns:a16="http://schemas.microsoft.com/office/drawing/2014/main" id="{00000000-0008-0000-0E00-00001B030000}"/>
            </a:ext>
          </a:extLst>
        </xdr:cNvPr>
        <xdr:cNvSpPr txBox="1"/>
      </xdr:nvSpPr>
      <xdr:spPr>
        <a:xfrm>
          <a:off x="20358100" y="184346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96" name="フローチャート: 判断 795">
          <a:extLst>
            <a:ext uri="{FF2B5EF4-FFF2-40B4-BE49-F238E27FC236}">
              <a16:creationId xmlns:a16="http://schemas.microsoft.com/office/drawing/2014/main" id="{00000000-0008-0000-0E00-00001C030000}"/>
            </a:ext>
          </a:extLst>
        </xdr:cNvPr>
        <xdr:cNvSpPr/>
      </xdr:nvSpPr>
      <xdr:spPr>
        <a:xfrm>
          <a:off x="202692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111760</xdr:rowOff>
    </xdr:from>
    <xdr:to>
      <xdr:col>112</xdr:col>
      <xdr:colOff>38100</xdr:colOff>
      <xdr:row>108</xdr:row>
      <xdr:rowOff>41910</xdr:rowOff>
    </xdr:to>
    <xdr:sp macro="" textlink="">
      <xdr:nvSpPr>
        <xdr:cNvPr id="797" name="フローチャート: 判断 796">
          <a:extLst>
            <a:ext uri="{FF2B5EF4-FFF2-40B4-BE49-F238E27FC236}">
              <a16:creationId xmlns:a16="http://schemas.microsoft.com/office/drawing/2014/main" id="{00000000-0008-0000-0E00-00001D030000}"/>
            </a:ext>
          </a:extLst>
        </xdr:cNvPr>
        <xdr:cNvSpPr/>
      </xdr:nvSpPr>
      <xdr:spPr>
        <a:xfrm>
          <a:off x="19510375" y="18456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26035</xdr:rowOff>
    </xdr:from>
    <xdr:to>
      <xdr:col>107</xdr:col>
      <xdr:colOff>101600</xdr:colOff>
      <xdr:row>108</xdr:row>
      <xdr:rowOff>127635</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18684875"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27305</xdr:rowOff>
    </xdr:from>
    <xdr:to>
      <xdr:col>102</xdr:col>
      <xdr:colOff>165100</xdr:colOff>
      <xdr:row>108</xdr:row>
      <xdr:rowOff>128905</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1787525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26670</xdr:rowOff>
    </xdr:from>
    <xdr:to>
      <xdr:col>98</xdr:col>
      <xdr:colOff>38100</xdr:colOff>
      <xdr:row>108</xdr:row>
      <xdr:rowOff>128270</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7065625" y="18543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201453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93833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561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7514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6938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806" name="楕円 805">
          <a:extLst>
            <a:ext uri="{FF2B5EF4-FFF2-40B4-BE49-F238E27FC236}">
              <a16:creationId xmlns:a16="http://schemas.microsoft.com/office/drawing/2014/main" id="{00000000-0008-0000-0E00-000026030000}"/>
            </a:ext>
          </a:extLst>
        </xdr:cNvPr>
        <xdr:cNvSpPr/>
      </xdr:nvSpPr>
      <xdr:spPr>
        <a:xfrm>
          <a:off x="19510375" y="18568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52070</xdr:rowOff>
    </xdr:from>
    <xdr:to>
      <xdr:col>107</xdr:col>
      <xdr:colOff>101600</xdr:colOff>
      <xdr:row>108</xdr:row>
      <xdr:rowOff>153670</xdr:rowOff>
    </xdr:to>
    <xdr:sp macro="" textlink="">
      <xdr:nvSpPr>
        <xdr:cNvPr id="807" name="楕円 806">
          <a:extLst>
            <a:ext uri="{FF2B5EF4-FFF2-40B4-BE49-F238E27FC236}">
              <a16:creationId xmlns:a16="http://schemas.microsoft.com/office/drawing/2014/main" id="{00000000-0008-0000-0E00-000027030000}"/>
            </a:ext>
          </a:extLst>
        </xdr:cNvPr>
        <xdr:cNvSpPr/>
      </xdr:nvSpPr>
      <xdr:spPr>
        <a:xfrm>
          <a:off x="18684875"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102870</xdr:rowOff>
    </xdr:from>
    <xdr:to>
      <xdr:col>111</xdr:col>
      <xdr:colOff>174625</xdr:colOff>
      <xdr:row>108</xdr:row>
      <xdr:rowOff>102870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18735675" y="186194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52705</xdr:rowOff>
    </xdr:from>
    <xdr:to>
      <xdr:col>102</xdr:col>
      <xdr:colOff>165100</xdr:colOff>
      <xdr:row>108</xdr:row>
      <xdr:rowOff>154940</xdr:rowOff>
    </xdr:to>
    <xdr:sp macro="" textlink="">
      <xdr:nvSpPr>
        <xdr:cNvPr id="809" name="楕円 808">
          <a:extLst>
            <a:ext uri="{FF2B5EF4-FFF2-40B4-BE49-F238E27FC236}">
              <a16:creationId xmlns:a16="http://schemas.microsoft.com/office/drawing/2014/main" id="{00000000-0008-0000-0E00-000029030000}"/>
            </a:ext>
          </a:extLst>
        </xdr:cNvPr>
        <xdr:cNvSpPr/>
      </xdr:nvSpPr>
      <xdr:spPr>
        <a:xfrm>
          <a:off x="17875250" y="1856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102870</xdr:rowOff>
    </xdr:from>
    <xdr:to>
      <xdr:col>107</xdr:col>
      <xdr:colOff>50800</xdr:colOff>
      <xdr:row>108</xdr:row>
      <xdr:rowOff>103505</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flipV="1">
          <a:off x="17926050" y="1861947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53340</xdr:rowOff>
    </xdr:from>
    <xdr:to>
      <xdr:col>98</xdr:col>
      <xdr:colOff>38100</xdr:colOff>
      <xdr:row>108</xdr:row>
      <xdr:rowOff>154940</xdr:rowOff>
    </xdr:to>
    <xdr:sp macro="" textlink="">
      <xdr:nvSpPr>
        <xdr:cNvPr id="811" name="楕円 810">
          <a:extLst>
            <a:ext uri="{FF2B5EF4-FFF2-40B4-BE49-F238E27FC236}">
              <a16:creationId xmlns:a16="http://schemas.microsoft.com/office/drawing/2014/main" id="{00000000-0008-0000-0E00-00002B030000}"/>
            </a:ext>
          </a:extLst>
        </xdr:cNvPr>
        <xdr:cNvSpPr/>
      </xdr:nvSpPr>
      <xdr:spPr>
        <a:xfrm>
          <a:off x="17065625" y="18569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108</xdr:row>
      <xdr:rowOff>103505</xdr:rowOff>
    </xdr:from>
    <xdr:to>
      <xdr:col>102</xdr:col>
      <xdr:colOff>114300</xdr:colOff>
      <xdr:row>108</xdr:row>
      <xdr:rowOff>104140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flipV="1">
          <a:off x="17113250" y="1862010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59055</xdr:rowOff>
    </xdr:from>
    <xdr:ext cx="469900" cy="259080"/>
    <xdr:sp macro="" textlink="">
      <xdr:nvSpPr>
        <xdr:cNvPr id="813" name="n_1aveValue【公民館】&#10;一人当たり面積">
          <a:extLst>
            <a:ext uri="{FF2B5EF4-FFF2-40B4-BE49-F238E27FC236}">
              <a16:creationId xmlns:a16="http://schemas.microsoft.com/office/drawing/2014/main" id="{00000000-0008-0000-0E00-00002D030000}"/>
            </a:ext>
          </a:extLst>
        </xdr:cNvPr>
        <xdr:cNvSpPr txBox="1"/>
      </xdr:nvSpPr>
      <xdr:spPr>
        <a:xfrm>
          <a:off x="19329400" y="1823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144780</xdr:rowOff>
    </xdr:from>
    <xdr:ext cx="469265" cy="258445"/>
    <xdr:sp macro="" textlink="">
      <xdr:nvSpPr>
        <xdr:cNvPr id="814" name="n_2aveValue【公民館】&#10;一人当たり面積">
          <a:extLst>
            <a:ext uri="{FF2B5EF4-FFF2-40B4-BE49-F238E27FC236}">
              <a16:creationId xmlns:a16="http://schemas.microsoft.com/office/drawing/2014/main" id="{00000000-0008-0000-0E00-00002E030000}"/>
            </a:ext>
          </a:extLst>
        </xdr:cNvPr>
        <xdr:cNvSpPr txBox="1"/>
      </xdr:nvSpPr>
      <xdr:spPr>
        <a:xfrm>
          <a:off x="18516600" y="1831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145415</xdr:rowOff>
    </xdr:from>
    <xdr:ext cx="469265" cy="258445"/>
    <xdr:sp macro="" textlink="">
      <xdr:nvSpPr>
        <xdr:cNvPr id="815" name="n_3aveValue【公民館】&#10;一人当たり面積">
          <a:extLst>
            <a:ext uri="{FF2B5EF4-FFF2-40B4-BE49-F238E27FC236}">
              <a16:creationId xmlns:a16="http://schemas.microsoft.com/office/drawing/2014/main" id="{00000000-0008-0000-0E00-00002F030000}"/>
            </a:ext>
          </a:extLst>
        </xdr:cNvPr>
        <xdr:cNvSpPr txBox="1"/>
      </xdr:nvSpPr>
      <xdr:spPr>
        <a:xfrm>
          <a:off x="17706975" y="18319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144780</xdr:rowOff>
    </xdr:from>
    <xdr:ext cx="469265" cy="258445"/>
    <xdr:sp macro="" textlink="">
      <xdr:nvSpPr>
        <xdr:cNvPr id="816" name="n_4aveValue【公民館】&#10;一人当たり面積">
          <a:extLst>
            <a:ext uri="{FF2B5EF4-FFF2-40B4-BE49-F238E27FC236}">
              <a16:creationId xmlns:a16="http://schemas.microsoft.com/office/drawing/2014/main" id="{00000000-0008-0000-0E00-000030030000}"/>
            </a:ext>
          </a:extLst>
        </xdr:cNvPr>
        <xdr:cNvSpPr txBox="1"/>
      </xdr:nvSpPr>
      <xdr:spPr>
        <a:xfrm>
          <a:off x="16897350" y="1831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144780</xdr:rowOff>
    </xdr:from>
    <xdr:ext cx="469900" cy="258445"/>
    <xdr:sp macro="" textlink="">
      <xdr:nvSpPr>
        <xdr:cNvPr id="817" name="n_1mainValue【公民館】&#10;一人当たり面積">
          <a:extLst>
            <a:ext uri="{FF2B5EF4-FFF2-40B4-BE49-F238E27FC236}">
              <a16:creationId xmlns:a16="http://schemas.microsoft.com/office/drawing/2014/main" id="{00000000-0008-0000-0E00-000031030000}"/>
            </a:ext>
          </a:extLst>
        </xdr:cNvPr>
        <xdr:cNvSpPr txBox="1"/>
      </xdr:nvSpPr>
      <xdr:spPr>
        <a:xfrm>
          <a:off x="19329400" y="1866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144780</xdr:rowOff>
    </xdr:from>
    <xdr:ext cx="469265" cy="258445"/>
    <xdr:sp macro="" textlink="">
      <xdr:nvSpPr>
        <xdr:cNvPr id="818" name="n_2mainValue【公民館】&#10;一人当たり面積">
          <a:extLst>
            <a:ext uri="{FF2B5EF4-FFF2-40B4-BE49-F238E27FC236}">
              <a16:creationId xmlns:a16="http://schemas.microsoft.com/office/drawing/2014/main" id="{00000000-0008-0000-0E00-000032030000}"/>
            </a:ext>
          </a:extLst>
        </xdr:cNvPr>
        <xdr:cNvSpPr txBox="1"/>
      </xdr:nvSpPr>
      <xdr:spPr>
        <a:xfrm>
          <a:off x="18516600" y="18661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145415</xdr:rowOff>
    </xdr:from>
    <xdr:ext cx="469265" cy="258445"/>
    <xdr:sp macro="" textlink="">
      <xdr:nvSpPr>
        <xdr:cNvPr id="819" name="n_3mainValue【公民館】&#10;一人当たり面積">
          <a:extLst>
            <a:ext uri="{FF2B5EF4-FFF2-40B4-BE49-F238E27FC236}">
              <a16:creationId xmlns:a16="http://schemas.microsoft.com/office/drawing/2014/main" id="{00000000-0008-0000-0E00-000033030000}"/>
            </a:ext>
          </a:extLst>
        </xdr:cNvPr>
        <xdr:cNvSpPr txBox="1"/>
      </xdr:nvSpPr>
      <xdr:spPr>
        <a:xfrm>
          <a:off x="17706975" y="1866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146050</xdr:rowOff>
    </xdr:from>
    <xdr:ext cx="469265" cy="258445"/>
    <xdr:sp macro="" textlink="">
      <xdr:nvSpPr>
        <xdr:cNvPr id="820" name="n_4mainValue【公民館】&#10;一人当たり面積">
          <a:extLst>
            <a:ext uri="{FF2B5EF4-FFF2-40B4-BE49-F238E27FC236}">
              <a16:creationId xmlns:a16="http://schemas.microsoft.com/office/drawing/2014/main" id="{00000000-0008-0000-0E00-000034030000}"/>
            </a:ext>
          </a:extLst>
        </xdr:cNvPr>
        <xdr:cNvSpPr txBox="1"/>
      </xdr:nvSpPr>
      <xdr:spPr>
        <a:xfrm>
          <a:off x="16897350" y="18662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00000000-0008-0000-0E00-000035030000}"/>
            </a:ext>
          </a:extLst>
        </xdr:cNvPr>
        <xdr:cNvSpPr/>
      </xdr:nvSpPr>
      <xdr:spPr>
        <a:xfrm>
          <a:off x="698500" y="194310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00000000-0008-0000-0E00-000036030000}"/>
            </a:ext>
          </a:extLst>
        </xdr:cNvPr>
        <xdr:cNvSpPr/>
      </xdr:nvSpPr>
      <xdr:spPr>
        <a:xfrm>
          <a:off x="698500" y="19494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774700" y="197485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近年建替えを行った認定こども園、幼稚園、保育所は有形固定資産減価償却率の減少がある。しかしながら、類似団体と比較して高くなっている施設は児童館</a:t>
          </a:r>
          <a:r>
            <a:rPr lang="ja-JP" altLang="en-US" sz="1200" b="0" i="0" baseline="0">
              <a:solidFill>
                <a:schemeClr val="dk1"/>
              </a:solidFill>
              <a:effectLst/>
              <a:latin typeface="+mn-lt"/>
              <a:ea typeface="+mn-ea"/>
              <a:cs typeface="+mn-cs"/>
            </a:rPr>
            <a:t>・公営住宅</a:t>
          </a:r>
          <a:r>
            <a:rPr lang="ja-JP" altLang="ja-JP" sz="1200" b="0" i="0" baseline="0">
              <a:solidFill>
                <a:schemeClr val="dk1"/>
              </a:solidFill>
              <a:effectLst/>
              <a:latin typeface="+mn-lt"/>
              <a:ea typeface="+mn-ea"/>
              <a:cs typeface="+mn-cs"/>
            </a:rPr>
            <a:t>がある。</a:t>
          </a:r>
          <a:endParaRPr lang="ja-JP" altLang="ja-JP" sz="1200">
            <a:effectLst/>
          </a:endParaRPr>
        </a:p>
        <a:p>
          <a:r>
            <a:rPr lang="ja-JP" altLang="ja-JP" sz="1200" b="0" i="0" baseline="0">
              <a:solidFill>
                <a:schemeClr val="dk1"/>
              </a:solidFill>
              <a:effectLst/>
              <a:latin typeface="+mn-lt"/>
              <a:ea typeface="+mn-ea"/>
              <a:cs typeface="+mn-cs"/>
            </a:rPr>
            <a:t>　児童館は取り壊しを予定しており、福祉施設と合同となる。</a:t>
          </a:r>
          <a:r>
            <a:rPr lang="ja-JP" altLang="ja-JP" sz="1100" b="0" i="0" baseline="0">
              <a:solidFill>
                <a:schemeClr val="dk1"/>
              </a:solidFill>
              <a:effectLst/>
              <a:latin typeface="+mn-lt"/>
              <a:ea typeface="+mn-ea"/>
              <a:cs typeface="+mn-cs"/>
            </a:rPr>
            <a:t>また公営住宅についても令和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PFI</a:t>
          </a:r>
          <a:r>
            <a:rPr lang="ja-JP" altLang="ja-JP" sz="1100" b="0" i="0" baseline="0">
              <a:solidFill>
                <a:schemeClr val="dk1"/>
              </a:solidFill>
              <a:effectLst/>
              <a:latin typeface="+mn-lt"/>
              <a:ea typeface="+mn-ea"/>
              <a:cs typeface="+mn-cs"/>
            </a:rPr>
            <a:t>による計画的な更新を予定している。</a:t>
          </a:r>
          <a:r>
            <a:rPr lang="ja-JP" altLang="ja-JP" sz="1200" b="0" i="0" baseline="0">
              <a:solidFill>
                <a:schemeClr val="dk1"/>
              </a:solidFill>
              <a:effectLst/>
              <a:latin typeface="+mn-lt"/>
              <a:ea typeface="+mn-ea"/>
              <a:cs typeface="+mn-cs"/>
            </a:rPr>
            <a:t>今後も本データや公共施設総合管理計画を基に、計画的な更新をしていく必要がある。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4625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481550" y="215900"/>
          <a:ext cx="3600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506950" y="241300"/>
          <a:ext cx="3543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47875" y="920750"/>
          <a:ext cx="12223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588125" y="1714500"/>
          <a:ext cx="3143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153650" y="889000"/>
          <a:ext cx="1397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398125" y="952500"/>
          <a:ext cx="12223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398125" y="1219200"/>
          <a:ext cx="12223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236200" y="10414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290175" y="990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290175" y="1257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31875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31875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50875"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50875"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50875"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50875"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98500" y="419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255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255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462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462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940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940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98500" y="533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7627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98500" y="762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8765"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98500" y="729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8765"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98500" y="69672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4290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98500" y="66401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42900"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98500" y="631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4290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98500" y="598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4290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98500" y="566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9090" cy="2584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91160" y="551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98500" y="533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98500" y="533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27305</xdr:rowOff>
    </xdr:from>
    <xdr:to>
      <xdr:col>24</xdr:col>
      <xdr:colOff>62865</xdr:colOff>
      <xdr:row>41</xdr:row>
      <xdr:rowOff>58420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253865" y="585660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62230</xdr:rowOff>
    </xdr:from>
    <xdr:ext cx="404495"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92600" y="7091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58420</xdr:rowOff>
    </xdr:from>
    <xdr:to>
      <xdr:col>24</xdr:col>
      <xdr:colOff>152400</xdr:colOff>
      <xdr:row>41</xdr:row>
      <xdr:rowOff>58420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81475" y="7087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145415</xdr:rowOff>
    </xdr:from>
    <xdr:ext cx="404495" cy="2584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92600" y="5631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27305</xdr:rowOff>
    </xdr:from>
    <xdr:to>
      <xdr:col>24</xdr:col>
      <xdr:colOff>152400</xdr:colOff>
      <xdr:row>34</xdr:row>
      <xdr:rowOff>27305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81475" y="5856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20320</xdr:rowOff>
    </xdr:from>
    <xdr:ext cx="404495" cy="2584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92600" y="63639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41910</xdr:rowOff>
    </xdr:from>
    <xdr:to>
      <xdr:col>24</xdr:col>
      <xdr:colOff>114300</xdr:colOff>
      <xdr:row>37</xdr:row>
      <xdr:rowOff>143510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2037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6350</xdr:rowOff>
    </xdr:from>
    <xdr:to>
      <xdr:col>20</xdr:col>
      <xdr:colOff>38100</xdr:colOff>
      <xdr:row>36</xdr:row>
      <xdr:rowOff>107315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444875" y="61785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95885</xdr:rowOff>
    </xdr:from>
    <xdr:to>
      <xdr:col>15</xdr:col>
      <xdr:colOff>101600</xdr:colOff>
      <xdr:row>37</xdr:row>
      <xdr:rowOff>26035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619375"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84455</xdr:rowOff>
    </xdr:from>
    <xdr:to>
      <xdr:col>10</xdr:col>
      <xdr:colOff>165100</xdr:colOff>
      <xdr:row>37</xdr:row>
      <xdr:rowOff>14605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80975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41910</xdr:rowOff>
    </xdr:from>
    <xdr:to>
      <xdr:col>6</xdr:col>
      <xdr:colOff>38100</xdr:colOff>
      <xdr:row>36</xdr:row>
      <xdr:rowOff>143510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00125" y="6214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798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3178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955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859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731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34</xdr:row>
      <xdr:rowOff>92075</xdr:rowOff>
    </xdr:from>
    <xdr:to>
      <xdr:col>20</xdr:col>
      <xdr:colOff>38100</xdr:colOff>
      <xdr:row>35</xdr:row>
      <xdr:rowOff>22225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444875" y="59213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22225</xdr:rowOff>
    </xdr:from>
    <xdr:to>
      <xdr:col>15</xdr:col>
      <xdr:colOff>101600</xdr:colOff>
      <xdr:row>34</xdr:row>
      <xdr:rowOff>123825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619375"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73025</xdr:rowOff>
    </xdr:from>
    <xdr:to>
      <xdr:col>19</xdr:col>
      <xdr:colOff>174625</xdr:colOff>
      <xdr:row>34</xdr:row>
      <xdr:rowOff>143510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670175" y="5902325"/>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125095</xdr:rowOff>
    </xdr:from>
    <xdr:to>
      <xdr:col>10</xdr:col>
      <xdr:colOff>165100</xdr:colOff>
      <xdr:row>34</xdr:row>
      <xdr:rowOff>55245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80975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4445</xdr:rowOff>
    </xdr:from>
    <xdr:to>
      <xdr:col>15</xdr:col>
      <xdr:colOff>50800</xdr:colOff>
      <xdr:row>34</xdr:row>
      <xdr:rowOff>73025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1860550" y="5833745"/>
          <a:ext cx="8096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54610</xdr:rowOff>
    </xdr:from>
    <xdr:to>
      <xdr:col>6</xdr:col>
      <xdr:colOff>38100</xdr:colOff>
      <xdr:row>33</xdr:row>
      <xdr:rowOff>156210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00125" y="5712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33</xdr:row>
      <xdr:rowOff>105410</xdr:rowOff>
    </xdr:from>
    <xdr:to>
      <xdr:col>10</xdr:col>
      <xdr:colOff>114300</xdr:colOff>
      <xdr:row>34</xdr:row>
      <xdr:rowOff>4445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047750" y="5763260"/>
          <a:ext cx="8128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98425</xdr:rowOff>
    </xdr:from>
    <xdr:ext cx="405130" cy="2584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296285" y="6270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17780</xdr:rowOff>
    </xdr:from>
    <xdr:ext cx="405130" cy="2584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483485" y="6361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6350</xdr:rowOff>
    </xdr:from>
    <xdr:ext cx="405130" cy="2584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673860" y="6350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134620</xdr:rowOff>
    </xdr:from>
    <xdr:ext cx="405130" cy="2584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864235" y="6306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38735</xdr:rowOff>
    </xdr:from>
    <xdr:ext cx="405130" cy="259080"/>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296285" y="569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140335</xdr:rowOff>
    </xdr:from>
    <xdr:ext cx="405130" cy="259080"/>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483485" y="562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32</xdr:row>
      <xdr:rowOff>71755</xdr:rowOff>
    </xdr:from>
    <xdr:ext cx="405130" cy="259080"/>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673860" y="5558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32</xdr:row>
      <xdr:rowOff>1270</xdr:rowOff>
    </xdr:from>
    <xdr:ext cx="340360" cy="259080"/>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880745" y="5487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064250" y="419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175375"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175375"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1120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1120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1597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1597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064250" y="533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02615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064250" y="762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064250" y="723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62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064250" y="685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628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064250" y="647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628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064250" y="609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628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064250" y="571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62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064250" y="533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62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064250" y="533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156210</xdr:rowOff>
    </xdr:from>
    <xdr:to>
      <xdr:col>54</xdr:col>
      <xdr:colOff>174625</xdr:colOff>
      <xdr:row>41</xdr:row>
      <xdr:rowOff>60960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604375" y="58140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64770</xdr:rowOff>
    </xdr:from>
    <xdr:ext cx="469265" cy="2584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642475" y="7094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531350" y="7090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102870</xdr:rowOff>
    </xdr:from>
    <xdr:ext cx="469265" cy="259080"/>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642475" y="5589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531350" y="5814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57150</xdr:rowOff>
    </xdr:from>
    <xdr:ext cx="469265" cy="259080"/>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642475" y="64008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69450" y="6422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79475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985125" y="67576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159625"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3500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29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6709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8581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03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226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38</xdr:row>
      <xdr:rowOff>166370</xdr:rowOff>
    </xdr:from>
    <xdr:to>
      <xdr:col>50</xdr:col>
      <xdr:colOff>165100</xdr:colOff>
      <xdr:row>39</xdr:row>
      <xdr:rowOff>96520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79475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7985125" y="6685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39</xdr:row>
      <xdr:rowOff>45720</xdr:rowOff>
    </xdr:from>
    <xdr:to>
      <xdr:col>50</xdr:col>
      <xdr:colOff>114300</xdr:colOff>
      <xdr:row>39</xdr:row>
      <xdr:rowOff>49530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032750" y="67322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159625"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49530</xdr:rowOff>
    </xdr:from>
    <xdr:to>
      <xdr:col>45</xdr:col>
      <xdr:colOff>174625</xdr:colOff>
      <xdr:row>39</xdr:row>
      <xdr:rowOff>53340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210425" y="673608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635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6400800" y="673989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86360</xdr:rowOff>
    </xdr:from>
    <xdr:ext cx="469900" cy="258445"/>
    <xdr:sp macro="" textlink="">
      <xdr:nvSpPr>
        <xdr:cNvPr id="135" name="n_1aveValue【図書館】&#10;一人当たり面積">
          <a:extLst>
            <a:ext uri="{FF2B5EF4-FFF2-40B4-BE49-F238E27FC236}">
              <a16:creationId xmlns:a16="http://schemas.microsoft.com/office/drawing/2014/main" id="{00000000-0008-0000-0F00-000087000000}"/>
            </a:ext>
          </a:extLst>
        </xdr:cNvPr>
        <xdr:cNvSpPr txBox="1"/>
      </xdr:nvSpPr>
      <xdr:spPr>
        <a:xfrm>
          <a:off x="8613775" y="6258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163830</xdr:rowOff>
    </xdr:from>
    <xdr:ext cx="469265" cy="259080"/>
    <xdr:sp macro="" textlink="">
      <xdr:nvSpPr>
        <xdr:cNvPr id="136" name="n_2aveValue【図書館】&#10;一人当たり面積">
          <a:extLst>
            <a:ext uri="{FF2B5EF4-FFF2-40B4-BE49-F238E27FC236}">
              <a16:creationId xmlns:a16="http://schemas.microsoft.com/office/drawing/2014/main" id="{00000000-0008-0000-0F00-000088000000}"/>
            </a:ext>
          </a:extLst>
        </xdr:cNvPr>
        <xdr:cNvSpPr txBox="1"/>
      </xdr:nvSpPr>
      <xdr:spPr>
        <a:xfrm>
          <a:off x="7816850" y="685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163830</xdr:rowOff>
    </xdr:from>
    <xdr:ext cx="469265" cy="259080"/>
    <xdr:sp macro="" textlink="">
      <xdr:nvSpPr>
        <xdr:cNvPr id="137" name="n_3aveValue【図書館】&#10;一人当たり面積">
          <a:extLst>
            <a:ext uri="{FF2B5EF4-FFF2-40B4-BE49-F238E27FC236}">
              <a16:creationId xmlns:a16="http://schemas.microsoft.com/office/drawing/2014/main" id="{00000000-0008-0000-0F00-000089000000}"/>
            </a:ext>
          </a:extLst>
        </xdr:cNvPr>
        <xdr:cNvSpPr txBox="1"/>
      </xdr:nvSpPr>
      <xdr:spPr>
        <a:xfrm>
          <a:off x="6991350" y="685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26670</xdr:rowOff>
    </xdr:from>
    <xdr:ext cx="469265" cy="259080"/>
    <xdr:sp macro="" textlink="">
      <xdr:nvSpPr>
        <xdr:cNvPr id="138" name="n_4aveValue【図書館】&#10;一人当たり面積">
          <a:extLst>
            <a:ext uri="{FF2B5EF4-FFF2-40B4-BE49-F238E27FC236}">
              <a16:creationId xmlns:a16="http://schemas.microsoft.com/office/drawing/2014/main" id="{00000000-0008-0000-0F00-00008A000000}"/>
            </a:ext>
          </a:extLst>
        </xdr:cNvPr>
        <xdr:cNvSpPr txBox="1"/>
      </xdr:nvSpPr>
      <xdr:spPr>
        <a:xfrm>
          <a:off x="6181725" y="688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87630</xdr:rowOff>
    </xdr:from>
    <xdr:ext cx="469900" cy="258445"/>
    <xdr:sp macro="" textlink="">
      <xdr:nvSpPr>
        <xdr:cNvPr id="139" name="n_1mainValue【図書館】&#10;一人当たり面積">
          <a:extLst>
            <a:ext uri="{FF2B5EF4-FFF2-40B4-BE49-F238E27FC236}">
              <a16:creationId xmlns:a16="http://schemas.microsoft.com/office/drawing/2014/main" id="{00000000-0008-0000-0F00-00008B000000}"/>
            </a:ext>
          </a:extLst>
        </xdr:cNvPr>
        <xdr:cNvSpPr txBox="1"/>
      </xdr:nvSpPr>
      <xdr:spPr>
        <a:xfrm>
          <a:off x="8613775" y="6774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116840</xdr:rowOff>
    </xdr:from>
    <xdr:ext cx="469265" cy="259080"/>
    <xdr:sp macro="" textlink="">
      <xdr:nvSpPr>
        <xdr:cNvPr id="140" name="n_2mainValue【図書館】&#10;一人当たり面積">
          <a:extLst>
            <a:ext uri="{FF2B5EF4-FFF2-40B4-BE49-F238E27FC236}">
              <a16:creationId xmlns:a16="http://schemas.microsoft.com/office/drawing/2014/main" id="{00000000-0008-0000-0F00-00008C000000}"/>
            </a:ext>
          </a:extLst>
        </xdr:cNvPr>
        <xdr:cNvSpPr txBox="1"/>
      </xdr:nvSpPr>
      <xdr:spPr>
        <a:xfrm>
          <a:off x="7816850" y="646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120650</xdr:rowOff>
    </xdr:from>
    <xdr:ext cx="469265" cy="258445"/>
    <xdr:sp macro="" textlink="">
      <xdr:nvSpPr>
        <xdr:cNvPr id="141" name="n_3mainValue【図書館】&#10;一人当たり面積">
          <a:extLst>
            <a:ext uri="{FF2B5EF4-FFF2-40B4-BE49-F238E27FC236}">
              <a16:creationId xmlns:a16="http://schemas.microsoft.com/office/drawing/2014/main" id="{00000000-0008-0000-0F00-00008D000000}"/>
            </a:ext>
          </a:extLst>
        </xdr:cNvPr>
        <xdr:cNvSpPr txBox="1"/>
      </xdr:nvSpPr>
      <xdr:spPr>
        <a:xfrm>
          <a:off x="6991350" y="6464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124460</xdr:rowOff>
    </xdr:from>
    <xdr:ext cx="469265" cy="259080"/>
    <xdr:sp macro="" textlink="">
      <xdr:nvSpPr>
        <xdr:cNvPr id="142" name="n_4mainValue【図書館】&#10;一人当たり面積">
          <a:extLst>
            <a:ext uri="{FF2B5EF4-FFF2-40B4-BE49-F238E27FC236}">
              <a16:creationId xmlns:a16="http://schemas.microsoft.com/office/drawing/2014/main" id="{00000000-0008-0000-0F00-00008E000000}"/>
            </a:ext>
          </a:extLst>
        </xdr:cNvPr>
        <xdr:cNvSpPr txBox="1"/>
      </xdr:nvSpPr>
      <xdr:spPr>
        <a:xfrm>
          <a:off x="6181725" y="6468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98500" y="800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255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255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7462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7462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27940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27940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98500" y="914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67627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98500" y="1143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8765"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98500" y="1110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8765"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98500" y="1077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4290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98500" y="104501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42900"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98500" y="1012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4290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98500" y="979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42900"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98500" y="947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9090"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9116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98500" y="914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698500" y="914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130810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253865" y="9599295"/>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265" cy="2584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292600" y="11107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181475" y="1110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116205</xdr:rowOff>
    </xdr:from>
    <xdr:ext cx="339725" cy="259080"/>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292600" y="937450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18147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104140</xdr:rowOff>
    </xdr:from>
    <xdr:ext cx="404495" cy="259080"/>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292600" y="103911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125730</xdr:rowOff>
    </xdr:from>
    <xdr:to>
      <xdr:col>24</xdr:col>
      <xdr:colOff>114300</xdr:colOff>
      <xdr:row>61</xdr:row>
      <xdr:rowOff>55880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203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151765</xdr:rowOff>
    </xdr:from>
    <xdr:to>
      <xdr:col>20</xdr:col>
      <xdr:colOff>38100</xdr:colOff>
      <xdr:row>61</xdr:row>
      <xdr:rowOff>81915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444875" y="104387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38735</xdr:rowOff>
    </xdr:from>
    <xdr:to>
      <xdr:col>15</xdr:col>
      <xdr:colOff>101600</xdr:colOff>
      <xdr:row>61</xdr:row>
      <xdr:rowOff>140335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619375"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32385</xdr:rowOff>
    </xdr:from>
    <xdr:to>
      <xdr:col>10</xdr:col>
      <xdr:colOff>165100</xdr:colOff>
      <xdr:row>61</xdr:row>
      <xdr:rowOff>133985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80975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138430</xdr:rowOff>
    </xdr:from>
    <xdr:to>
      <xdr:col>6</xdr:col>
      <xdr:colOff>38100</xdr:colOff>
      <xdr:row>61</xdr:row>
      <xdr:rowOff>68580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00125" y="10425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0798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111760</xdr:rowOff>
    </xdr:from>
    <xdr:ext cx="762000" cy="2584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3178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4955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6859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8731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60</xdr:row>
      <xdr:rowOff>123825</xdr:rowOff>
    </xdr:from>
    <xdr:to>
      <xdr:col>20</xdr:col>
      <xdr:colOff>38100</xdr:colOff>
      <xdr:row>61</xdr:row>
      <xdr:rowOff>53975</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444875" y="10410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80010</xdr:rowOff>
    </xdr:from>
    <xdr:to>
      <xdr:col>15</xdr:col>
      <xdr:colOff>101600</xdr:colOff>
      <xdr:row>61</xdr:row>
      <xdr:rowOff>10160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619375"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130810</xdr:rowOff>
    </xdr:from>
    <xdr:to>
      <xdr:col>19</xdr:col>
      <xdr:colOff>174625</xdr:colOff>
      <xdr:row>61</xdr:row>
      <xdr:rowOff>3175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670175" y="1041781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34290</xdr:rowOff>
    </xdr:from>
    <xdr:to>
      <xdr:col>10</xdr:col>
      <xdr:colOff>165100</xdr:colOff>
      <xdr:row>60</xdr:row>
      <xdr:rowOff>135890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80975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85090</xdr:rowOff>
    </xdr:from>
    <xdr:to>
      <xdr:col>15</xdr:col>
      <xdr:colOff>50800</xdr:colOff>
      <xdr:row>60</xdr:row>
      <xdr:rowOff>130810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1860550" y="1037209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161290</xdr:rowOff>
    </xdr:from>
    <xdr:to>
      <xdr:col>6</xdr:col>
      <xdr:colOff>38100</xdr:colOff>
      <xdr:row>60</xdr:row>
      <xdr:rowOff>91440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000125" y="10276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60</xdr:row>
      <xdr:rowOff>40640</xdr:rowOff>
    </xdr:from>
    <xdr:to>
      <xdr:col>10</xdr:col>
      <xdr:colOff>114300</xdr:colOff>
      <xdr:row>60</xdr:row>
      <xdr:rowOff>85090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047750" y="1032764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73025</xdr:rowOff>
    </xdr:from>
    <xdr:ext cx="405130" cy="259080"/>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296285" y="1053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132080</xdr:rowOff>
    </xdr:from>
    <xdr:ext cx="405130" cy="2584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483485" y="10590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125095</xdr:rowOff>
    </xdr:from>
    <xdr:ext cx="405130" cy="2584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673860" y="10583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59690</xdr:rowOff>
    </xdr:from>
    <xdr:ext cx="405130" cy="259080"/>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864235"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70485</xdr:rowOff>
    </xdr:from>
    <xdr:ext cx="405130" cy="259080"/>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29628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26670</xdr:rowOff>
    </xdr:from>
    <xdr:ext cx="405130" cy="259080"/>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483485" y="1014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152400</xdr:rowOff>
    </xdr:from>
    <xdr:ext cx="405130" cy="259080"/>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73860" y="1009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107950</xdr:rowOff>
    </xdr:from>
    <xdr:ext cx="405130" cy="259080"/>
    <xdr:sp macro="" textlink="">
      <xdr:nvSpPr>
        <xdr:cNvPr id="198" name="n_4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8642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064250" y="800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175375"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175375"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1120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1120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1597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1597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064250" y="914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85" cy="22542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02615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064250" y="1143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064250" y="1097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725" cy="2584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562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064250" y="1051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725" cy="2584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5628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064250" y="1005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143510</xdr:rowOff>
    </xdr:from>
    <xdr:ext cx="530860" cy="2584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580380" y="991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064250" y="960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29210</xdr:rowOff>
    </xdr:from>
    <xdr:ext cx="530860" cy="2584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580380" y="945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064250" y="914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0860" cy="2584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80380" y="900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00000000-0008-0000-0F00-0000DB000000}"/>
            </a:ext>
          </a:extLst>
        </xdr:cNvPr>
        <xdr:cNvSpPr/>
      </xdr:nvSpPr>
      <xdr:spPr>
        <a:xfrm>
          <a:off x="6064250" y="914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87630</xdr:rowOff>
    </xdr:from>
    <xdr:to>
      <xdr:col>54</xdr:col>
      <xdr:colOff>174625</xdr:colOff>
      <xdr:row>63</xdr:row>
      <xdr:rowOff>167005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9604375" y="9517380"/>
          <a:ext cx="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170815</xdr:rowOff>
    </xdr:from>
    <xdr:ext cx="469265" cy="258445"/>
    <xdr:sp macro="" textlink="">
      <xdr:nvSpPr>
        <xdr:cNvPr id="221" name="【体育館・プール】&#10;一人当たり面積最小値テキスト">
          <a:extLst>
            <a:ext uri="{FF2B5EF4-FFF2-40B4-BE49-F238E27FC236}">
              <a16:creationId xmlns:a16="http://schemas.microsoft.com/office/drawing/2014/main" id="{00000000-0008-0000-0F00-0000DD000000}"/>
            </a:ext>
          </a:extLst>
        </xdr:cNvPr>
        <xdr:cNvSpPr txBox="1"/>
      </xdr:nvSpPr>
      <xdr:spPr>
        <a:xfrm>
          <a:off x="9642475" y="10972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167005</xdr:rowOff>
    </xdr:from>
    <xdr:to>
      <xdr:col>55</xdr:col>
      <xdr:colOff>88900</xdr:colOff>
      <xdr:row>63</xdr:row>
      <xdr:rowOff>167005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9531350" y="10968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34290</xdr:rowOff>
    </xdr:from>
    <xdr:ext cx="534035" cy="259080"/>
    <xdr:sp macro="" textlink="">
      <xdr:nvSpPr>
        <xdr:cNvPr id="223" name="【体育館・プール】&#10;一人当たり面積最大値テキスト">
          <a:extLst>
            <a:ext uri="{FF2B5EF4-FFF2-40B4-BE49-F238E27FC236}">
              <a16:creationId xmlns:a16="http://schemas.microsoft.com/office/drawing/2014/main" id="{00000000-0008-0000-0F00-0000DF000000}"/>
            </a:ext>
          </a:extLst>
        </xdr:cNvPr>
        <xdr:cNvSpPr txBox="1"/>
      </xdr:nvSpPr>
      <xdr:spPr>
        <a:xfrm>
          <a:off x="9642475" y="929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87630</xdr:rowOff>
    </xdr:from>
    <xdr:to>
      <xdr:col>55</xdr:col>
      <xdr:colOff>88900</xdr:colOff>
      <xdr:row>55</xdr:row>
      <xdr:rowOff>87630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9531350" y="951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154940</xdr:rowOff>
    </xdr:from>
    <xdr:ext cx="469265" cy="258445"/>
    <xdr:sp macro="" textlink="">
      <xdr:nvSpPr>
        <xdr:cNvPr id="225" name="【体育館・プール】&#10;一人当たり面積平均値テキスト">
          <a:extLst>
            <a:ext uri="{FF2B5EF4-FFF2-40B4-BE49-F238E27FC236}">
              <a16:creationId xmlns:a16="http://schemas.microsoft.com/office/drawing/2014/main" id="{00000000-0008-0000-0F00-0000E1000000}"/>
            </a:ext>
          </a:extLst>
        </xdr:cNvPr>
        <xdr:cNvSpPr txBox="1"/>
      </xdr:nvSpPr>
      <xdr:spPr>
        <a:xfrm>
          <a:off x="9642475" y="1078484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5080</xdr:rowOff>
    </xdr:from>
    <xdr:to>
      <xdr:col>55</xdr:col>
      <xdr:colOff>50800</xdr:colOff>
      <xdr:row>63</xdr:row>
      <xdr:rowOff>106680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9569450" y="10806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14605</xdr:rowOff>
    </xdr:from>
    <xdr:to>
      <xdr:col>50</xdr:col>
      <xdr:colOff>165100</xdr:colOff>
      <xdr:row>63</xdr:row>
      <xdr:rowOff>116205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8794750" y="1081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7985125" y="10864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63500</xdr:rowOff>
    </xdr:from>
    <xdr:to>
      <xdr:col>41</xdr:col>
      <xdr:colOff>101600</xdr:colOff>
      <xdr:row>63</xdr:row>
      <xdr:rowOff>164465</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7159625"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63500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9429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86709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111760</xdr:rowOff>
    </xdr:from>
    <xdr:ext cx="762000" cy="2584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78581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03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2261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63</xdr:row>
      <xdr:rowOff>90170</xdr:rowOff>
    </xdr:from>
    <xdr:to>
      <xdr:col>50</xdr:col>
      <xdr:colOff>165100</xdr:colOff>
      <xdr:row>64</xdr:row>
      <xdr:rowOff>20320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79475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90170</xdr:rowOff>
    </xdr:from>
    <xdr:to>
      <xdr:col>46</xdr:col>
      <xdr:colOff>38100</xdr:colOff>
      <xdr:row>64</xdr:row>
      <xdr:rowOff>20320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985125" y="10891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140970</xdr:rowOff>
    </xdr:from>
    <xdr:to>
      <xdr:col>50</xdr:col>
      <xdr:colOff>114300</xdr:colOff>
      <xdr:row>63</xdr:row>
      <xdr:rowOff>140970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8032750" y="109423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90805</xdr:rowOff>
    </xdr:from>
    <xdr:to>
      <xdr:col>41</xdr:col>
      <xdr:colOff>101600</xdr:colOff>
      <xdr:row>64</xdr:row>
      <xdr:rowOff>20955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7159625" y="108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174625</xdr:colOff>
      <xdr:row>63</xdr:row>
      <xdr:rowOff>141605</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7210425" y="1094232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90805</xdr:rowOff>
    </xdr:from>
    <xdr:to>
      <xdr:col>36</xdr:col>
      <xdr:colOff>165100</xdr:colOff>
      <xdr:row>64</xdr:row>
      <xdr:rowOff>20955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6350000" y="108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141605</xdr:rowOff>
    </xdr:from>
    <xdr:to>
      <xdr:col>41</xdr:col>
      <xdr:colOff>50800</xdr:colOff>
      <xdr:row>63</xdr:row>
      <xdr:rowOff>141605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6400800" y="109429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132715</xdr:rowOff>
    </xdr:from>
    <xdr:ext cx="469900" cy="258445"/>
    <xdr:sp macro="" textlink="">
      <xdr:nvSpPr>
        <xdr:cNvPr id="243" name="n_1aveValue【体育館・プール】&#10;一人当たり面積">
          <a:extLst>
            <a:ext uri="{FF2B5EF4-FFF2-40B4-BE49-F238E27FC236}">
              <a16:creationId xmlns:a16="http://schemas.microsoft.com/office/drawing/2014/main" id="{00000000-0008-0000-0F00-0000F3000000}"/>
            </a:ext>
          </a:extLst>
        </xdr:cNvPr>
        <xdr:cNvSpPr txBox="1"/>
      </xdr:nvSpPr>
      <xdr:spPr>
        <a:xfrm>
          <a:off x="8613775" y="10591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10160</xdr:rowOff>
    </xdr:from>
    <xdr:ext cx="469265" cy="259080"/>
    <xdr:sp macro="" textlink="">
      <xdr:nvSpPr>
        <xdr:cNvPr id="244" name="n_2aveValue【体育館・プール】&#10;一人当たり面積">
          <a:extLst>
            <a:ext uri="{FF2B5EF4-FFF2-40B4-BE49-F238E27FC236}">
              <a16:creationId xmlns:a16="http://schemas.microsoft.com/office/drawing/2014/main" id="{00000000-0008-0000-0F00-0000F4000000}"/>
            </a:ext>
          </a:extLst>
        </xdr:cNvPr>
        <xdr:cNvSpPr txBox="1"/>
      </xdr:nvSpPr>
      <xdr:spPr>
        <a:xfrm>
          <a:off x="7816850" y="1064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9525</xdr:rowOff>
    </xdr:from>
    <xdr:ext cx="469265" cy="258445"/>
    <xdr:sp macro="" textlink="">
      <xdr:nvSpPr>
        <xdr:cNvPr id="245" name="n_3aveValue【体育館・プール】&#10;一人当たり面積">
          <a:extLst>
            <a:ext uri="{FF2B5EF4-FFF2-40B4-BE49-F238E27FC236}">
              <a16:creationId xmlns:a16="http://schemas.microsoft.com/office/drawing/2014/main" id="{00000000-0008-0000-0F00-0000F5000000}"/>
            </a:ext>
          </a:extLst>
        </xdr:cNvPr>
        <xdr:cNvSpPr txBox="1"/>
      </xdr:nvSpPr>
      <xdr:spPr>
        <a:xfrm>
          <a:off x="6991350" y="10639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170180</xdr:rowOff>
    </xdr:from>
    <xdr:ext cx="469265" cy="259080"/>
    <xdr:sp macro="" textlink="">
      <xdr:nvSpPr>
        <xdr:cNvPr id="246" name="n_4aveValue【体育館・プール】&#10;一人当たり面積">
          <a:extLst>
            <a:ext uri="{FF2B5EF4-FFF2-40B4-BE49-F238E27FC236}">
              <a16:creationId xmlns:a16="http://schemas.microsoft.com/office/drawing/2014/main" id="{00000000-0008-0000-0F00-0000F6000000}"/>
            </a:ext>
          </a:extLst>
        </xdr:cNvPr>
        <xdr:cNvSpPr txBox="1"/>
      </xdr:nvSpPr>
      <xdr:spPr>
        <a:xfrm>
          <a:off x="6181725" y="10628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11430</xdr:rowOff>
    </xdr:from>
    <xdr:ext cx="469900" cy="259080"/>
    <xdr:sp macro="" textlink="">
      <xdr:nvSpPr>
        <xdr:cNvPr id="247" name="n_1mainValue【体育館・プール】&#10;一人当たり面積">
          <a:extLst>
            <a:ext uri="{FF2B5EF4-FFF2-40B4-BE49-F238E27FC236}">
              <a16:creationId xmlns:a16="http://schemas.microsoft.com/office/drawing/2014/main" id="{00000000-0008-0000-0F00-0000F7000000}"/>
            </a:ext>
          </a:extLst>
        </xdr:cNvPr>
        <xdr:cNvSpPr txBox="1"/>
      </xdr:nvSpPr>
      <xdr:spPr>
        <a:xfrm>
          <a:off x="8613775" y="1098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11430</xdr:rowOff>
    </xdr:from>
    <xdr:ext cx="469265" cy="259080"/>
    <xdr:sp macro="" textlink="">
      <xdr:nvSpPr>
        <xdr:cNvPr id="248" name="n_2mainValue【体育館・プール】&#10;一人当たり面積">
          <a:extLst>
            <a:ext uri="{FF2B5EF4-FFF2-40B4-BE49-F238E27FC236}">
              <a16:creationId xmlns:a16="http://schemas.microsoft.com/office/drawing/2014/main" id="{00000000-0008-0000-0F00-0000F8000000}"/>
            </a:ext>
          </a:extLst>
        </xdr:cNvPr>
        <xdr:cNvSpPr txBox="1"/>
      </xdr:nvSpPr>
      <xdr:spPr>
        <a:xfrm>
          <a:off x="7816850" y="1098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12065</xdr:rowOff>
    </xdr:from>
    <xdr:ext cx="469265" cy="259080"/>
    <xdr:sp macro="" textlink="">
      <xdr:nvSpPr>
        <xdr:cNvPr id="249" name="n_3mainValue【体育館・プール】&#10;一人当たり面積">
          <a:extLst>
            <a:ext uri="{FF2B5EF4-FFF2-40B4-BE49-F238E27FC236}">
              <a16:creationId xmlns:a16="http://schemas.microsoft.com/office/drawing/2014/main" id="{00000000-0008-0000-0F00-0000F9000000}"/>
            </a:ext>
          </a:extLst>
        </xdr:cNvPr>
        <xdr:cNvSpPr txBox="1"/>
      </xdr:nvSpPr>
      <xdr:spPr>
        <a:xfrm>
          <a:off x="6991350" y="1098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12065</xdr:rowOff>
    </xdr:from>
    <xdr:ext cx="469265" cy="259080"/>
    <xdr:sp macro="" textlink="">
      <xdr:nvSpPr>
        <xdr:cNvPr id="250" name="n_4mainValue【体育館・プール】&#10;一人当たり面積">
          <a:extLst>
            <a:ext uri="{FF2B5EF4-FFF2-40B4-BE49-F238E27FC236}">
              <a16:creationId xmlns:a16="http://schemas.microsoft.com/office/drawing/2014/main" id="{00000000-0008-0000-0F00-0000FA000000}"/>
            </a:ext>
          </a:extLst>
        </xdr:cNvPr>
        <xdr:cNvSpPr txBox="1"/>
      </xdr:nvSpPr>
      <xdr:spPr>
        <a:xfrm>
          <a:off x="6181725" y="1098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98500" y="1181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255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255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7462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7462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27940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27940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98500" y="1295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4790"/>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7627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98500" y="1524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78765"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98500" y="1491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78765"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98500" y="1458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42900"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98500" y="142601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4290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98500" y="1393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42900"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98500" y="13608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4290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98500" y="1328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9090"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91160"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98500" y="1295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F00-000013010000}"/>
            </a:ext>
          </a:extLst>
        </xdr:cNvPr>
        <xdr:cNvSpPr/>
      </xdr:nvSpPr>
      <xdr:spPr>
        <a:xfrm>
          <a:off x="698500" y="1295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168910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4253865" y="1330833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265" cy="259080"/>
    <xdr:sp macro="" textlink="">
      <xdr:nvSpPr>
        <xdr:cNvPr id="277" name="【福祉施設】&#10;有形固定資産減価償却率最小値テキスト">
          <a:extLst>
            <a:ext uri="{FF2B5EF4-FFF2-40B4-BE49-F238E27FC236}">
              <a16:creationId xmlns:a16="http://schemas.microsoft.com/office/drawing/2014/main" id="{00000000-0008-0000-0F00-000015010000}"/>
            </a:ext>
          </a:extLst>
        </xdr:cNvPr>
        <xdr:cNvSpPr txBox="1"/>
      </xdr:nvSpPr>
      <xdr:spPr>
        <a:xfrm>
          <a:off x="4292600" y="1491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181475" y="1491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53340</xdr:rowOff>
    </xdr:from>
    <xdr:ext cx="339725" cy="258445"/>
    <xdr:sp macro="" textlink="">
      <xdr:nvSpPr>
        <xdr:cNvPr id="279" name="【福祉施設】&#10;有形固定資産減価償却率最大値テキスト">
          <a:extLst>
            <a:ext uri="{FF2B5EF4-FFF2-40B4-BE49-F238E27FC236}">
              <a16:creationId xmlns:a16="http://schemas.microsoft.com/office/drawing/2014/main" id="{00000000-0008-0000-0F00-000017010000}"/>
            </a:ext>
          </a:extLst>
        </xdr:cNvPr>
        <xdr:cNvSpPr txBox="1"/>
      </xdr:nvSpPr>
      <xdr:spPr>
        <a:xfrm>
          <a:off x="4292600" y="1308354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181475" y="13308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50800</xdr:rowOff>
    </xdr:from>
    <xdr:ext cx="404495" cy="259080"/>
    <xdr:sp macro="" textlink="">
      <xdr:nvSpPr>
        <xdr:cNvPr id="281" name="【福祉施設】&#10;有形固定資産減価償却率平均値テキスト">
          <a:extLst>
            <a:ext uri="{FF2B5EF4-FFF2-40B4-BE49-F238E27FC236}">
              <a16:creationId xmlns:a16="http://schemas.microsoft.com/office/drawing/2014/main" id="{00000000-0008-0000-0F00-000019010000}"/>
            </a:ext>
          </a:extLst>
        </xdr:cNvPr>
        <xdr:cNvSpPr txBox="1"/>
      </xdr:nvSpPr>
      <xdr:spPr>
        <a:xfrm>
          <a:off x="4292600" y="141097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72390</xdr:rowOff>
    </xdr:from>
    <xdr:to>
      <xdr:col>24</xdr:col>
      <xdr:colOff>114300</xdr:colOff>
      <xdr:row>83</xdr:row>
      <xdr:rowOff>2540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42037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444875" y="1408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619375"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27940</xdr:rowOff>
    </xdr:from>
    <xdr:to>
      <xdr:col>10</xdr:col>
      <xdr:colOff>165100</xdr:colOff>
      <xdr:row>83</xdr:row>
      <xdr:rowOff>129540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80975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72390</xdr:rowOff>
    </xdr:from>
    <xdr:to>
      <xdr:col>6</xdr:col>
      <xdr:colOff>38100</xdr:colOff>
      <xdr:row>84</xdr:row>
      <xdr:rowOff>2540</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00125" y="14302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0798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3178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4955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6859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8731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84</xdr:row>
      <xdr:rowOff>109855</xdr:rowOff>
    </xdr:from>
    <xdr:to>
      <xdr:col>20</xdr:col>
      <xdr:colOff>38100</xdr:colOff>
      <xdr:row>85</xdr:row>
      <xdr:rowOff>40640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3444875" y="145116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165100</xdr:rowOff>
    </xdr:from>
    <xdr:to>
      <xdr:col>15</xdr:col>
      <xdr:colOff>101600</xdr:colOff>
      <xdr:row>84</xdr:row>
      <xdr:rowOff>95250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2619375"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44450</xdr:rowOff>
    </xdr:from>
    <xdr:to>
      <xdr:col>19</xdr:col>
      <xdr:colOff>174625</xdr:colOff>
      <xdr:row>84</xdr:row>
      <xdr:rowOff>160655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670175" y="14446250"/>
          <a:ext cx="8223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145415</xdr:rowOff>
    </xdr:from>
    <xdr:to>
      <xdr:col>10</xdr:col>
      <xdr:colOff>165100</xdr:colOff>
      <xdr:row>84</xdr:row>
      <xdr:rowOff>75565</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180975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24765</xdr:rowOff>
    </xdr:from>
    <xdr:to>
      <xdr:col>15</xdr:col>
      <xdr:colOff>50800</xdr:colOff>
      <xdr:row>84</xdr:row>
      <xdr:rowOff>44450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860550" y="1442656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118110</xdr:rowOff>
    </xdr:from>
    <xdr:to>
      <xdr:col>6</xdr:col>
      <xdr:colOff>38100</xdr:colOff>
      <xdr:row>84</xdr:row>
      <xdr:rowOff>48260</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1000125" y="14348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83</xdr:row>
      <xdr:rowOff>168910</xdr:rowOff>
    </xdr:from>
    <xdr:to>
      <xdr:col>10</xdr:col>
      <xdr:colOff>114300</xdr:colOff>
      <xdr:row>84</xdr:row>
      <xdr:rowOff>24765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47750" y="1439926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141605</xdr:rowOff>
    </xdr:from>
    <xdr:ext cx="405130" cy="259080"/>
    <xdr:sp macro="" textlink="">
      <xdr:nvSpPr>
        <xdr:cNvPr id="299" name="n_1aveValue【福祉施設】&#10;有形固定資産減価償却率">
          <a:extLst>
            <a:ext uri="{FF2B5EF4-FFF2-40B4-BE49-F238E27FC236}">
              <a16:creationId xmlns:a16="http://schemas.microsoft.com/office/drawing/2014/main" id="{00000000-0008-0000-0F00-00002B010000}"/>
            </a:ext>
          </a:extLst>
        </xdr:cNvPr>
        <xdr:cNvSpPr txBox="1"/>
      </xdr:nvSpPr>
      <xdr:spPr>
        <a:xfrm>
          <a:off x="3296285" y="1385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162560</xdr:rowOff>
    </xdr:from>
    <xdr:ext cx="405130" cy="259080"/>
    <xdr:sp macro="" textlink="">
      <xdr:nvSpPr>
        <xdr:cNvPr id="300" name="n_2aveValue【福祉施設】&#10;有形固定資産減価償却率">
          <a:extLst>
            <a:ext uri="{FF2B5EF4-FFF2-40B4-BE49-F238E27FC236}">
              <a16:creationId xmlns:a16="http://schemas.microsoft.com/office/drawing/2014/main" id="{00000000-0008-0000-0F00-00002C010000}"/>
            </a:ext>
          </a:extLst>
        </xdr:cNvPr>
        <xdr:cNvSpPr txBox="1"/>
      </xdr:nvSpPr>
      <xdr:spPr>
        <a:xfrm>
          <a:off x="2483485" y="14050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146050</xdr:rowOff>
    </xdr:from>
    <xdr:ext cx="405130" cy="258445"/>
    <xdr:sp macro="" textlink="">
      <xdr:nvSpPr>
        <xdr:cNvPr id="301" name="n_3aveValue【福祉施設】&#10;有形固定資産減価償却率">
          <a:extLst>
            <a:ext uri="{FF2B5EF4-FFF2-40B4-BE49-F238E27FC236}">
              <a16:creationId xmlns:a16="http://schemas.microsoft.com/office/drawing/2014/main" id="{00000000-0008-0000-0F00-00002D010000}"/>
            </a:ext>
          </a:extLst>
        </xdr:cNvPr>
        <xdr:cNvSpPr txBox="1"/>
      </xdr:nvSpPr>
      <xdr:spPr>
        <a:xfrm>
          <a:off x="1673860" y="14033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19050</xdr:rowOff>
    </xdr:from>
    <xdr:ext cx="405130" cy="258445"/>
    <xdr:sp macro="" textlink="">
      <xdr:nvSpPr>
        <xdr:cNvPr id="302" name="n_4aveValue【福祉施設】&#10;有形固定資産減価償却率">
          <a:extLst>
            <a:ext uri="{FF2B5EF4-FFF2-40B4-BE49-F238E27FC236}">
              <a16:creationId xmlns:a16="http://schemas.microsoft.com/office/drawing/2014/main" id="{00000000-0008-0000-0F00-00002E010000}"/>
            </a:ext>
          </a:extLst>
        </xdr:cNvPr>
        <xdr:cNvSpPr txBox="1"/>
      </xdr:nvSpPr>
      <xdr:spPr>
        <a:xfrm>
          <a:off x="864235" y="14077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31115</xdr:rowOff>
    </xdr:from>
    <xdr:ext cx="405130" cy="258445"/>
    <xdr:sp macro="" textlink="">
      <xdr:nvSpPr>
        <xdr:cNvPr id="303" name="n_1mainValue【福祉施設】&#10;有形固定資産減価償却率">
          <a:extLst>
            <a:ext uri="{FF2B5EF4-FFF2-40B4-BE49-F238E27FC236}">
              <a16:creationId xmlns:a16="http://schemas.microsoft.com/office/drawing/2014/main" id="{00000000-0008-0000-0F00-00002F010000}"/>
            </a:ext>
          </a:extLst>
        </xdr:cNvPr>
        <xdr:cNvSpPr txBox="1"/>
      </xdr:nvSpPr>
      <xdr:spPr>
        <a:xfrm>
          <a:off x="3296285" y="14604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86360</xdr:rowOff>
    </xdr:from>
    <xdr:ext cx="405130" cy="258445"/>
    <xdr:sp macro="" textlink="">
      <xdr:nvSpPr>
        <xdr:cNvPr id="304" name="n_2mainValue【福祉施設】&#10;有形固定資産減価償却率">
          <a:extLst>
            <a:ext uri="{FF2B5EF4-FFF2-40B4-BE49-F238E27FC236}">
              <a16:creationId xmlns:a16="http://schemas.microsoft.com/office/drawing/2014/main" id="{00000000-0008-0000-0F00-000030010000}"/>
            </a:ext>
          </a:extLst>
        </xdr:cNvPr>
        <xdr:cNvSpPr txBox="1"/>
      </xdr:nvSpPr>
      <xdr:spPr>
        <a:xfrm>
          <a:off x="2483485" y="14488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66675</xdr:rowOff>
    </xdr:from>
    <xdr:ext cx="405130" cy="258445"/>
    <xdr:sp macro="" textlink="">
      <xdr:nvSpPr>
        <xdr:cNvPr id="305" name="n_3mainValue【福祉施設】&#10;有形固定資産減価償却率">
          <a:extLst>
            <a:ext uri="{FF2B5EF4-FFF2-40B4-BE49-F238E27FC236}">
              <a16:creationId xmlns:a16="http://schemas.microsoft.com/office/drawing/2014/main" id="{00000000-0008-0000-0F00-000031010000}"/>
            </a:ext>
          </a:extLst>
        </xdr:cNvPr>
        <xdr:cNvSpPr txBox="1"/>
      </xdr:nvSpPr>
      <xdr:spPr>
        <a:xfrm>
          <a:off x="1673860" y="14468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39370</xdr:rowOff>
    </xdr:from>
    <xdr:ext cx="405130" cy="259080"/>
    <xdr:sp macro="" textlink="">
      <xdr:nvSpPr>
        <xdr:cNvPr id="306" name="n_4mainValue【福祉施設】&#10;有形固定資産減価償却率">
          <a:extLst>
            <a:ext uri="{FF2B5EF4-FFF2-40B4-BE49-F238E27FC236}">
              <a16:creationId xmlns:a16="http://schemas.microsoft.com/office/drawing/2014/main" id="{00000000-0008-0000-0F00-000032010000}"/>
            </a:ext>
          </a:extLst>
        </xdr:cNvPr>
        <xdr:cNvSpPr txBox="1"/>
      </xdr:nvSpPr>
      <xdr:spPr>
        <a:xfrm>
          <a:off x="864235" y="1444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064250" y="1181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175375"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175375"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1120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1120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1597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1597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064250" y="1295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85" cy="224790"/>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02615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064250" y="1524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064250" y="1478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5628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064250" y="1432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5628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064250" y="1386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5628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064250" y="1341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5628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064250" y="1295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62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00000000-0008-0000-0F00-000047010000}"/>
            </a:ext>
          </a:extLst>
        </xdr:cNvPr>
        <xdr:cNvSpPr/>
      </xdr:nvSpPr>
      <xdr:spPr>
        <a:xfrm>
          <a:off x="6064250" y="1295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135255</xdr:rowOff>
    </xdr:from>
    <xdr:to>
      <xdr:col>54</xdr:col>
      <xdr:colOff>174625</xdr:colOff>
      <xdr:row>86</xdr:row>
      <xdr:rowOff>29845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9604375" y="1333690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33655</xdr:rowOff>
    </xdr:from>
    <xdr:ext cx="469265" cy="258445"/>
    <xdr:sp macro="" textlink="">
      <xdr:nvSpPr>
        <xdr:cNvPr id="329" name="【福祉施設】&#10;一人当たり面積最小値テキスト">
          <a:extLst>
            <a:ext uri="{FF2B5EF4-FFF2-40B4-BE49-F238E27FC236}">
              <a16:creationId xmlns:a16="http://schemas.microsoft.com/office/drawing/2014/main" id="{00000000-0008-0000-0F00-000049010000}"/>
            </a:ext>
          </a:extLst>
        </xdr:cNvPr>
        <xdr:cNvSpPr txBox="1"/>
      </xdr:nvSpPr>
      <xdr:spPr>
        <a:xfrm>
          <a:off x="9642475" y="1477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29845</xdr:rowOff>
    </xdr:from>
    <xdr:to>
      <xdr:col>55</xdr:col>
      <xdr:colOff>88900</xdr:colOff>
      <xdr:row>86</xdr:row>
      <xdr:rowOff>29845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9531350" y="14774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81915</xdr:rowOff>
    </xdr:from>
    <xdr:ext cx="469265" cy="259080"/>
    <xdr:sp macro="" textlink="">
      <xdr:nvSpPr>
        <xdr:cNvPr id="331" name="【福祉施設】&#10;一人当たり面積最大値テキスト">
          <a:extLst>
            <a:ext uri="{FF2B5EF4-FFF2-40B4-BE49-F238E27FC236}">
              <a16:creationId xmlns:a16="http://schemas.microsoft.com/office/drawing/2014/main" id="{00000000-0008-0000-0F00-00004B010000}"/>
            </a:ext>
          </a:extLst>
        </xdr:cNvPr>
        <xdr:cNvSpPr txBox="1"/>
      </xdr:nvSpPr>
      <xdr:spPr>
        <a:xfrm>
          <a:off x="9642475" y="13112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9531350" y="13336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145415</xdr:rowOff>
    </xdr:from>
    <xdr:ext cx="469265" cy="258445"/>
    <xdr:sp macro="" textlink="">
      <xdr:nvSpPr>
        <xdr:cNvPr id="333" name="【福祉施設】&#10;一人当たり面積平均値テキスト">
          <a:extLst>
            <a:ext uri="{FF2B5EF4-FFF2-40B4-BE49-F238E27FC236}">
              <a16:creationId xmlns:a16="http://schemas.microsoft.com/office/drawing/2014/main" id="{00000000-0008-0000-0F00-00004D010000}"/>
            </a:ext>
          </a:extLst>
        </xdr:cNvPr>
        <xdr:cNvSpPr txBox="1"/>
      </xdr:nvSpPr>
      <xdr:spPr>
        <a:xfrm>
          <a:off x="9642475" y="1454721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167005</xdr:rowOff>
    </xdr:from>
    <xdr:to>
      <xdr:col>55</xdr:col>
      <xdr:colOff>50800</xdr:colOff>
      <xdr:row>85</xdr:row>
      <xdr:rowOff>97790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9569450" y="145688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157480</xdr:rowOff>
    </xdr:from>
    <xdr:to>
      <xdr:col>50</xdr:col>
      <xdr:colOff>165100</xdr:colOff>
      <xdr:row>85</xdr:row>
      <xdr:rowOff>87630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8794750" y="145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86995</xdr:rowOff>
    </xdr:from>
    <xdr:to>
      <xdr:col>46</xdr:col>
      <xdr:colOff>38100</xdr:colOff>
      <xdr:row>86</xdr:row>
      <xdr:rowOff>17780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7985125" y="1466024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86995</xdr:rowOff>
    </xdr:from>
    <xdr:to>
      <xdr:col>41</xdr:col>
      <xdr:colOff>101600</xdr:colOff>
      <xdr:row>86</xdr:row>
      <xdr:rowOff>17780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7159625" y="14660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100330</xdr:rowOff>
    </xdr:from>
    <xdr:to>
      <xdr:col>36</xdr:col>
      <xdr:colOff>165100</xdr:colOff>
      <xdr:row>84</xdr:row>
      <xdr:rowOff>30480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6350000" y="1433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9429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86709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78581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703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226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879475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6985</xdr:rowOff>
    </xdr:from>
    <xdr:to>
      <xdr:col>46</xdr:col>
      <xdr:colOff>38100</xdr:colOff>
      <xdr:row>85</xdr:row>
      <xdr:rowOff>109220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985125" y="145802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85</xdr:row>
      <xdr:rowOff>57150</xdr:rowOff>
    </xdr:from>
    <xdr:to>
      <xdr:col>50</xdr:col>
      <xdr:colOff>114300</xdr:colOff>
      <xdr:row>85</xdr:row>
      <xdr:rowOff>57785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8032750" y="146304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7620</xdr:rowOff>
    </xdr:from>
    <xdr:to>
      <xdr:col>41</xdr:col>
      <xdr:colOff>101600</xdr:colOff>
      <xdr:row>85</xdr:row>
      <xdr:rowOff>109220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7159625"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57785</xdr:rowOff>
    </xdr:from>
    <xdr:to>
      <xdr:col>45</xdr:col>
      <xdr:colOff>174625</xdr:colOff>
      <xdr:row>85</xdr:row>
      <xdr:rowOff>58420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7210425" y="1463103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xdr:rowOff>
    </xdr:from>
    <xdr:to>
      <xdr:col>36</xdr:col>
      <xdr:colOff>165100</xdr:colOff>
      <xdr:row>85</xdr:row>
      <xdr:rowOff>110490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63500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58420</xdr:rowOff>
    </xdr:from>
    <xdr:to>
      <xdr:col>41</xdr:col>
      <xdr:colOff>50800</xdr:colOff>
      <xdr:row>85</xdr:row>
      <xdr:rowOff>59690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6400800" y="1463167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104140</xdr:rowOff>
    </xdr:from>
    <xdr:ext cx="469900" cy="259080"/>
    <xdr:sp macro="" textlink="">
      <xdr:nvSpPr>
        <xdr:cNvPr id="351" name="n_1aveValue【福祉施設】&#10;一人当たり面積">
          <a:extLst>
            <a:ext uri="{FF2B5EF4-FFF2-40B4-BE49-F238E27FC236}">
              <a16:creationId xmlns:a16="http://schemas.microsoft.com/office/drawing/2014/main" id="{00000000-0008-0000-0F00-00005F010000}"/>
            </a:ext>
          </a:extLst>
        </xdr:cNvPr>
        <xdr:cNvSpPr txBox="1"/>
      </xdr:nvSpPr>
      <xdr:spPr>
        <a:xfrm>
          <a:off x="8613775" y="1433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8255</xdr:rowOff>
    </xdr:from>
    <xdr:ext cx="469265" cy="258445"/>
    <xdr:sp macro="" textlink="">
      <xdr:nvSpPr>
        <xdr:cNvPr id="352" name="n_2aveValue【福祉施設】&#10;一人当たり面積">
          <a:extLst>
            <a:ext uri="{FF2B5EF4-FFF2-40B4-BE49-F238E27FC236}">
              <a16:creationId xmlns:a16="http://schemas.microsoft.com/office/drawing/2014/main" id="{00000000-0008-0000-0F00-000060010000}"/>
            </a:ext>
          </a:extLst>
        </xdr:cNvPr>
        <xdr:cNvSpPr txBox="1"/>
      </xdr:nvSpPr>
      <xdr:spPr>
        <a:xfrm>
          <a:off x="7816850" y="1475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8255</xdr:rowOff>
    </xdr:from>
    <xdr:ext cx="469265" cy="258445"/>
    <xdr:sp macro="" textlink="">
      <xdr:nvSpPr>
        <xdr:cNvPr id="353" name="n_3aveValue【福祉施設】&#10;一人当たり面積">
          <a:extLst>
            <a:ext uri="{FF2B5EF4-FFF2-40B4-BE49-F238E27FC236}">
              <a16:creationId xmlns:a16="http://schemas.microsoft.com/office/drawing/2014/main" id="{00000000-0008-0000-0F00-000061010000}"/>
            </a:ext>
          </a:extLst>
        </xdr:cNvPr>
        <xdr:cNvSpPr txBox="1"/>
      </xdr:nvSpPr>
      <xdr:spPr>
        <a:xfrm>
          <a:off x="6991350" y="1475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46990</xdr:rowOff>
    </xdr:from>
    <xdr:ext cx="469265" cy="259080"/>
    <xdr:sp macro="" textlink="">
      <xdr:nvSpPr>
        <xdr:cNvPr id="354" name="n_4aveValue【福祉施設】&#10;一人当たり面積">
          <a:extLst>
            <a:ext uri="{FF2B5EF4-FFF2-40B4-BE49-F238E27FC236}">
              <a16:creationId xmlns:a16="http://schemas.microsoft.com/office/drawing/2014/main" id="{00000000-0008-0000-0F00-000062010000}"/>
            </a:ext>
          </a:extLst>
        </xdr:cNvPr>
        <xdr:cNvSpPr txBox="1"/>
      </xdr:nvSpPr>
      <xdr:spPr>
        <a:xfrm>
          <a:off x="6181725" y="14105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99060</xdr:rowOff>
    </xdr:from>
    <xdr:ext cx="469900" cy="258445"/>
    <xdr:sp macro="" textlink="">
      <xdr:nvSpPr>
        <xdr:cNvPr id="355" name="n_1mainValue【福祉施設】&#10;一人当たり面積">
          <a:extLst>
            <a:ext uri="{FF2B5EF4-FFF2-40B4-BE49-F238E27FC236}">
              <a16:creationId xmlns:a16="http://schemas.microsoft.com/office/drawing/2014/main" id="{00000000-0008-0000-0F00-000063010000}"/>
            </a:ext>
          </a:extLst>
        </xdr:cNvPr>
        <xdr:cNvSpPr txBox="1"/>
      </xdr:nvSpPr>
      <xdr:spPr>
        <a:xfrm>
          <a:off x="8613775" y="14672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125095</xdr:rowOff>
    </xdr:from>
    <xdr:ext cx="469265" cy="258445"/>
    <xdr:sp macro="" textlink="">
      <xdr:nvSpPr>
        <xdr:cNvPr id="356" name="n_2mainValue【福祉施設】&#10;一人当たり面積">
          <a:extLst>
            <a:ext uri="{FF2B5EF4-FFF2-40B4-BE49-F238E27FC236}">
              <a16:creationId xmlns:a16="http://schemas.microsoft.com/office/drawing/2014/main" id="{00000000-0008-0000-0F00-000064010000}"/>
            </a:ext>
          </a:extLst>
        </xdr:cNvPr>
        <xdr:cNvSpPr txBox="1"/>
      </xdr:nvSpPr>
      <xdr:spPr>
        <a:xfrm>
          <a:off x="7816850" y="14355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125730</xdr:rowOff>
    </xdr:from>
    <xdr:ext cx="469265" cy="259080"/>
    <xdr:sp macro="" textlink="">
      <xdr:nvSpPr>
        <xdr:cNvPr id="357" name="n_3mainValue【福祉施設】&#10;一人当たり面積">
          <a:extLst>
            <a:ext uri="{FF2B5EF4-FFF2-40B4-BE49-F238E27FC236}">
              <a16:creationId xmlns:a16="http://schemas.microsoft.com/office/drawing/2014/main" id="{00000000-0008-0000-0F00-000065010000}"/>
            </a:ext>
          </a:extLst>
        </xdr:cNvPr>
        <xdr:cNvSpPr txBox="1"/>
      </xdr:nvSpPr>
      <xdr:spPr>
        <a:xfrm>
          <a:off x="6991350" y="14356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101600</xdr:rowOff>
    </xdr:from>
    <xdr:ext cx="469265" cy="259080"/>
    <xdr:sp macro="" textlink="">
      <xdr:nvSpPr>
        <xdr:cNvPr id="358" name="n_4mainValue【福祉施設】&#10;一人当たり面積">
          <a:extLst>
            <a:ext uri="{FF2B5EF4-FFF2-40B4-BE49-F238E27FC236}">
              <a16:creationId xmlns:a16="http://schemas.microsoft.com/office/drawing/2014/main" id="{00000000-0008-0000-0F00-000066010000}"/>
            </a:ext>
          </a:extLst>
        </xdr:cNvPr>
        <xdr:cNvSpPr txBox="1"/>
      </xdr:nvSpPr>
      <xdr:spPr>
        <a:xfrm>
          <a:off x="6181725" y="14674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698500" y="1562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255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255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7462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7462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27940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27940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698500" y="167640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6064250" y="1562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6175375"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175375"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71120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1120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1597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1597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064250" y="167640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1414125" y="419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15252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15252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461875"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61875"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3509625"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509625"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1414125" y="533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542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13760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174625</xdr:colOff>
      <xdr:row>44</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1414125" y="762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099439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174625</xdr:colOff>
      <xdr:row>42</xdr:row>
      <xdr:rowOff>92710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1414125" y="729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099439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174625</xdr:colOff>
      <xdr:row>40</xdr:row>
      <xdr:rowOff>109220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1414125" y="69672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104265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174625</xdr:colOff>
      <xdr:row>38</xdr:row>
      <xdr:rowOff>125095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1414125" y="66401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1042650"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174625</xdr:colOff>
      <xdr:row>36</xdr:row>
      <xdr:rowOff>141605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1414125" y="631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104265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174625</xdr:colOff>
      <xdr:row>34</xdr:row>
      <xdr:rowOff>158115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1414125" y="598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104265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174625</xdr:colOff>
      <xdr:row>33</xdr:row>
      <xdr:rowOff>2540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1414125" y="566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9090" cy="2584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1106785" y="551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174625</xdr:colOff>
      <xdr:row>31</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1414125" y="533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00000000-0008-0000-0F00-00008F010000}"/>
            </a:ext>
          </a:extLst>
        </xdr:cNvPr>
        <xdr:cNvSpPr/>
      </xdr:nvSpPr>
      <xdr:spPr>
        <a:xfrm>
          <a:off x="11414125" y="533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58420</xdr:rowOff>
    </xdr:from>
    <xdr:to>
      <xdr:col>85</xdr:col>
      <xdr:colOff>126365</xdr:colOff>
      <xdr:row>42</xdr:row>
      <xdr:rowOff>63500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4969490" y="571627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66675</xdr:rowOff>
    </xdr:from>
    <xdr:ext cx="404495" cy="258445"/>
    <xdr:sp macro="" textlink="">
      <xdr:nvSpPr>
        <xdr:cNvPr id="401" name="【一般廃棄物処理施設】&#10;有形固定資産減価償却率最小値テキスト">
          <a:extLst>
            <a:ext uri="{FF2B5EF4-FFF2-40B4-BE49-F238E27FC236}">
              <a16:creationId xmlns:a16="http://schemas.microsoft.com/office/drawing/2014/main" id="{00000000-0008-0000-0F00-000091010000}"/>
            </a:ext>
          </a:extLst>
        </xdr:cNvPr>
        <xdr:cNvSpPr txBox="1"/>
      </xdr:nvSpPr>
      <xdr:spPr>
        <a:xfrm>
          <a:off x="15008225" y="7267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63500</xdr:rowOff>
    </xdr:from>
    <xdr:to>
      <xdr:col>86</xdr:col>
      <xdr:colOff>25400</xdr:colOff>
      <xdr:row>42</xdr:row>
      <xdr:rowOff>63500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4881225" y="7264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5080</xdr:rowOff>
    </xdr:from>
    <xdr:ext cx="339725" cy="259080"/>
    <xdr:sp macro="" textlink="">
      <xdr:nvSpPr>
        <xdr:cNvPr id="403" name="【一般廃棄物処理施設】&#10;有形固定資産減価償却率最大値テキスト">
          <a:extLst>
            <a:ext uri="{FF2B5EF4-FFF2-40B4-BE49-F238E27FC236}">
              <a16:creationId xmlns:a16="http://schemas.microsoft.com/office/drawing/2014/main" id="{00000000-0008-0000-0F00-000093010000}"/>
            </a:ext>
          </a:extLst>
        </xdr:cNvPr>
        <xdr:cNvSpPr txBox="1"/>
      </xdr:nvSpPr>
      <xdr:spPr>
        <a:xfrm>
          <a:off x="15008225" y="549148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58420</xdr:rowOff>
    </xdr:from>
    <xdr:to>
      <xdr:col>86</xdr:col>
      <xdr:colOff>25400</xdr:colOff>
      <xdr:row>33</xdr:row>
      <xdr:rowOff>58420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4881225" y="5716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104775</xdr:rowOff>
    </xdr:from>
    <xdr:ext cx="404495" cy="259080"/>
    <xdr:sp macro="" textlink="">
      <xdr:nvSpPr>
        <xdr:cNvPr id="405" name="【一般廃棄物処理施設】&#10;有形固定資産減価償却率平均値テキスト">
          <a:extLst>
            <a:ext uri="{FF2B5EF4-FFF2-40B4-BE49-F238E27FC236}">
              <a16:creationId xmlns:a16="http://schemas.microsoft.com/office/drawing/2014/main" id="{00000000-0008-0000-0F00-000095010000}"/>
            </a:ext>
          </a:extLst>
        </xdr:cNvPr>
        <xdr:cNvSpPr txBox="1"/>
      </xdr:nvSpPr>
      <xdr:spPr>
        <a:xfrm>
          <a:off x="15008225" y="644842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126365</xdr:rowOff>
    </xdr:from>
    <xdr:to>
      <xdr:col>85</xdr:col>
      <xdr:colOff>174625</xdr:colOff>
      <xdr:row>38</xdr:row>
      <xdr:rowOff>56515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4919325" y="64700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xdr:rowOff>
    </xdr:from>
    <xdr:to>
      <xdr:col>81</xdr:col>
      <xdr:colOff>101600</xdr:colOff>
      <xdr:row>38</xdr:row>
      <xdr:rowOff>102235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4144625"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99060</xdr:rowOff>
    </xdr:from>
    <xdr:to>
      <xdr:col>76</xdr:col>
      <xdr:colOff>165100</xdr:colOff>
      <xdr:row>39</xdr:row>
      <xdr:rowOff>29210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3335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90805</xdr:rowOff>
    </xdr:from>
    <xdr:to>
      <xdr:col>72</xdr:col>
      <xdr:colOff>38100</xdr:colOff>
      <xdr:row>39</xdr:row>
      <xdr:rowOff>20955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2525375" y="66059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107315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1699875"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47955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402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3211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3983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576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34</xdr:row>
      <xdr:rowOff>29210</xdr:rowOff>
    </xdr:from>
    <xdr:to>
      <xdr:col>81</xdr:col>
      <xdr:colOff>101600</xdr:colOff>
      <xdr:row>34</xdr:row>
      <xdr:rowOff>130175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4144625" y="585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149225</xdr:rowOff>
    </xdr:from>
    <xdr:to>
      <xdr:col>76</xdr:col>
      <xdr:colOff>165100</xdr:colOff>
      <xdr:row>34</xdr:row>
      <xdr:rowOff>79375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33350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29210</xdr:rowOff>
    </xdr:from>
    <xdr:to>
      <xdr:col>81</xdr:col>
      <xdr:colOff>50800</xdr:colOff>
      <xdr:row>34</xdr:row>
      <xdr:rowOff>79375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3385800" y="5858510"/>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100330</xdr:rowOff>
    </xdr:from>
    <xdr:to>
      <xdr:col>72</xdr:col>
      <xdr:colOff>38100</xdr:colOff>
      <xdr:row>34</xdr:row>
      <xdr:rowOff>30480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2525375" y="5758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33</xdr:row>
      <xdr:rowOff>151130</xdr:rowOff>
    </xdr:from>
    <xdr:to>
      <xdr:col>76</xdr:col>
      <xdr:colOff>114300</xdr:colOff>
      <xdr:row>34</xdr:row>
      <xdr:rowOff>29210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573000" y="5808980"/>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52070</xdr:rowOff>
    </xdr:from>
    <xdr:to>
      <xdr:col>67</xdr:col>
      <xdr:colOff>101600</xdr:colOff>
      <xdr:row>33</xdr:row>
      <xdr:rowOff>153035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1699875"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102235</xdr:rowOff>
    </xdr:from>
    <xdr:to>
      <xdr:col>71</xdr:col>
      <xdr:colOff>174625</xdr:colOff>
      <xdr:row>33</xdr:row>
      <xdr:rowOff>151130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750675" y="576008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93345</xdr:rowOff>
    </xdr:from>
    <xdr:ext cx="405130" cy="259080"/>
    <xdr:sp macro="" textlink="">
      <xdr:nvSpPr>
        <xdr:cNvPr id="423" name="n_1aveValue【一般廃棄物処理施設】&#10;有形固定資産減価償却率">
          <a:extLst>
            <a:ext uri="{FF2B5EF4-FFF2-40B4-BE49-F238E27FC236}">
              <a16:creationId xmlns:a16="http://schemas.microsoft.com/office/drawing/2014/main" id="{00000000-0008-0000-0F00-0000A7010000}"/>
            </a:ext>
          </a:extLst>
        </xdr:cNvPr>
        <xdr:cNvSpPr txBox="1"/>
      </xdr:nvSpPr>
      <xdr:spPr>
        <a:xfrm>
          <a:off x="13996035" y="660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20320</xdr:rowOff>
    </xdr:from>
    <xdr:ext cx="405130" cy="258445"/>
    <xdr:sp macro="" textlink="">
      <xdr:nvSpPr>
        <xdr:cNvPr id="424" name="n_2ave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3199110" y="6706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12065</xdr:rowOff>
    </xdr:from>
    <xdr:ext cx="405130" cy="259080"/>
    <xdr:sp macro="" textlink="">
      <xdr:nvSpPr>
        <xdr:cNvPr id="425" name="n_3ave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2389485" y="669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98425</xdr:rowOff>
    </xdr:from>
    <xdr:ext cx="405130" cy="258445"/>
    <xdr:sp macro="" textlink="">
      <xdr:nvSpPr>
        <xdr:cNvPr id="426" name="n_4ave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1563985" y="661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146685</xdr:rowOff>
    </xdr:from>
    <xdr:ext cx="405130" cy="258445"/>
    <xdr:sp macro="" textlink="">
      <xdr:nvSpPr>
        <xdr:cNvPr id="427" name="n_1main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3996035" y="5633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95885</xdr:rowOff>
    </xdr:from>
    <xdr:ext cx="405130" cy="259080"/>
    <xdr:sp macro="" textlink="">
      <xdr:nvSpPr>
        <xdr:cNvPr id="428" name="n_2mainValue【一般廃棄物処理施設】&#10;有形固定資産減価償却率">
          <a:extLst>
            <a:ext uri="{FF2B5EF4-FFF2-40B4-BE49-F238E27FC236}">
              <a16:creationId xmlns:a16="http://schemas.microsoft.com/office/drawing/2014/main" id="{00000000-0008-0000-0F00-0000AC010000}"/>
            </a:ext>
          </a:extLst>
        </xdr:cNvPr>
        <xdr:cNvSpPr txBox="1"/>
      </xdr:nvSpPr>
      <xdr:spPr>
        <a:xfrm>
          <a:off x="13199110" y="5582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32</xdr:row>
      <xdr:rowOff>46990</xdr:rowOff>
    </xdr:from>
    <xdr:ext cx="340360" cy="259080"/>
    <xdr:sp macro="" textlink="">
      <xdr:nvSpPr>
        <xdr:cNvPr id="429" name="n_3mainValue【一般廃棄物処理施設】&#10;有形固定資産減価償却率">
          <a:extLst>
            <a:ext uri="{FF2B5EF4-FFF2-40B4-BE49-F238E27FC236}">
              <a16:creationId xmlns:a16="http://schemas.microsoft.com/office/drawing/2014/main" id="{00000000-0008-0000-0F00-0000AD010000}"/>
            </a:ext>
          </a:extLst>
        </xdr:cNvPr>
        <xdr:cNvSpPr txBox="1"/>
      </xdr:nvSpPr>
      <xdr:spPr>
        <a:xfrm>
          <a:off x="12405995" y="55333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31</xdr:row>
      <xdr:rowOff>169545</xdr:rowOff>
    </xdr:from>
    <xdr:ext cx="340360" cy="258445"/>
    <xdr:sp macro="" textlink="">
      <xdr:nvSpPr>
        <xdr:cNvPr id="430" name="n_4main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1596370" y="54844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6764000" y="419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68910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68910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781175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781175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859500" y="485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859500" y="505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6764000" y="533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6741775"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764000" y="762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764000" y="716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920" cy="259080"/>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6546830" y="70205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764000" y="670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38</xdr:row>
      <xdr:rowOff>48260</xdr:rowOff>
    </xdr:from>
    <xdr:ext cx="685165" cy="259080"/>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41700" y="656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6764000" y="624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105410</xdr:rowOff>
    </xdr:from>
    <xdr:ext cx="685165" cy="25908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141700" y="610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764000" y="579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162560</xdr:rowOff>
    </xdr:from>
    <xdr:ext cx="685165"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6141700" y="564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764000" y="533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61417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00000000-0008-0000-0F00-0000C3010000}"/>
            </a:ext>
          </a:extLst>
        </xdr:cNvPr>
        <xdr:cNvSpPr/>
      </xdr:nvSpPr>
      <xdr:spPr>
        <a:xfrm>
          <a:off x="16764000" y="533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136525</xdr:rowOff>
    </xdr:from>
    <xdr:to>
      <xdr:col>116</xdr:col>
      <xdr:colOff>62865</xdr:colOff>
      <xdr:row>41</xdr:row>
      <xdr:rowOff>132080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0319365" y="579437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469265" cy="259080"/>
    <xdr:sp macro="" textlink="">
      <xdr:nvSpPr>
        <xdr:cNvPr id="453" name="【一般廃棄物処理施設】&#10;一人当たり有形固定資産（償却資産）額最小値テキスト">
          <a:extLst>
            <a:ext uri="{FF2B5EF4-FFF2-40B4-BE49-F238E27FC236}">
              <a16:creationId xmlns:a16="http://schemas.microsoft.com/office/drawing/2014/main" id="{00000000-0008-0000-0F00-0000C5010000}"/>
            </a:ext>
          </a:extLst>
        </xdr:cNvPr>
        <xdr:cNvSpPr txBox="1"/>
      </xdr:nvSpPr>
      <xdr:spPr>
        <a:xfrm>
          <a:off x="20358100" y="716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0246975" y="716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83185</xdr:rowOff>
    </xdr:from>
    <xdr:ext cx="689610" cy="259080"/>
    <xdr:sp macro="" textlink="">
      <xdr:nvSpPr>
        <xdr:cNvPr id="455" name="【一般廃棄物処理施設】&#10;一人当たり有形固定資産（償却資産）額最大値テキスト">
          <a:extLst>
            <a:ext uri="{FF2B5EF4-FFF2-40B4-BE49-F238E27FC236}">
              <a16:creationId xmlns:a16="http://schemas.microsoft.com/office/drawing/2014/main" id="{00000000-0008-0000-0F00-0000C7010000}"/>
            </a:ext>
          </a:extLst>
        </xdr:cNvPr>
        <xdr:cNvSpPr txBox="1"/>
      </xdr:nvSpPr>
      <xdr:spPr>
        <a:xfrm>
          <a:off x="20358100" y="556958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2,992,750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136525</xdr:rowOff>
    </xdr:from>
    <xdr:to>
      <xdr:col>116</xdr:col>
      <xdr:colOff>152400</xdr:colOff>
      <xdr:row>33</xdr:row>
      <xdr:rowOff>136525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0246975" y="5794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107315</xdr:rowOff>
    </xdr:from>
    <xdr:ext cx="598170" cy="259080"/>
    <xdr:sp macro="" textlink="">
      <xdr:nvSpPr>
        <xdr:cNvPr id="457" name="【一般廃棄物処理施設】&#10;一人当たり有形固定資産（償却資産）額平均値テキスト">
          <a:extLst>
            <a:ext uri="{FF2B5EF4-FFF2-40B4-BE49-F238E27FC236}">
              <a16:creationId xmlns:a16="http://schemas.microsoft.com/office/drawing/2014/main" id="{00000000-0008-0000-0F00-0000C9010000}"/>
            </a:ext>
          </a:extLst>
        </xdr:cNvPr>
        <xdr:cNvSpPr txBox="1"/>
      </xdr:nvSpPr>
      <xdr:spPr>
        <a:xfrm>
          <a:off x="20358100" y="696531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274,188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128905</xdr:rowOff>
    </xdr:from>
    <xdr:to>
      <xdr:col>116</xdr:col>
      <xdr:colOff>114300</xdr:colOff>
      <xdr:row>41</xdr:row>
      <xdr:rowOff>59055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0269200" y="698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118110</xdr:rowOff>
    </xdr:from>
    <xdr:to>
      <xdr:col>112</xdr:col>
      <xdr:colOff>38100</xdr:colOff>
      <xdr:row>41</xdr:row>
      <xdr:rowOff>48260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9510375" y="6976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29210</xdr:rowOff>
    </xdr:from>
    <xdr:to>
      <xdr:col>107</xdr:col>
      <xdr:colOff>101600</xdr:colOff>
      <xdr:row>41</xdr:row>
      <xdr:rowOff>130175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8684875" y="7058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24765</xdr:rowOff>
    </xdr:from>
    <xdr:to>
      <xdr:col>102</xdr:col>
      <xdr:colOff>165100</xdr:colOff>
      <xdr:row>41</xdr:row>
      <xdr:rowOff>126365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7875250" y="705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20955</xdr:rowOff>
    </xdr:from>
    <xdr:to>
      <xdr:col>98</xdr:col>
      <xdr:colOff>38100</xdr:colOff>
      <xdr:row>41</xdr:row>
      <xdr:rowOff>122555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7065625" y="7050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01453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73660</xdr:rowOff>
    </xdr:from>
    <xdr:ext cx="762000" cy="25908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93833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561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7514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73660</xdr:rowOff>
    </xdr:from>
    <xdr:ext cx="762000"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693862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41</xdr:row>
      <xdr:rowOff>80645</xdr:rowOff>
    </xdr:from>
    <xdr:to>
      <xdr:col>112</xdr:col>
      <xdr:colOff>38100</xdr:colOff>
      <xdr:row>42</xdr:row>
      <xdr:rowOff>10795</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9510375" y="7110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80645</xdr:rowOff>
    </xdr:from>
    <xdr:to>
      <xdr:col>107</xdr:col>
      <xdr:colOff>101600</xdr:colOff>
      <xdr:row>42</xdr:row>
      <xdr:rowOff>10795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8684875"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132080</xdr:rowOff>
    </xdr:from>
    <xdr:to>
      <xdr:col>111</xdr:col>
      <xdr:colOff>174625</xdr:colOff>
      <xdr:row>41</xdr:row>
      <xdr:rowOff>132080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8735675" y="716153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80645</xdr:rowOff>
    </xdr:from>
    <xdr:to>
      <xdr:col>102</xdr:col>
      <xdr:colOff>165100</xdr:colOff>
      <xdr:row>42</xdr:row>
      <xdr:rowOff>10795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787525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132080</xdr:rowOff>
    </xdr:from>
    <xdr:to>
      <xdr:col>107</xdr:col>
      <xdr:colOff>50800</xdr:colOff>
      <xdr:row>41</xdr:row>
      <xdr:rowOff>132080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7926050" y="71615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80645</xdr:rowOff>
    </xdr:from>
    <xdr:to>
      <xdr:col>98</xdr:col>
      <xdr:colOff>38100</xdr:colOff>
      <xdr:row>42</xdr:row>
      <xdr:rowOff>10795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7065625" y="7110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41</xdr:row>
      <xdr:rowOff>132080</xdr:rowOff>
    </xdr:from>
    <xdr:to>
      <xdr:col>102</xdr:col>
      <xdr:colOff>114300</xdr:colOff>
      <xdr:row>41</xdr:row>
      <xdr:rowOff>132080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7113250" y="71615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64770</xdr:rowOff>
    </xdr:from>
    <xdr:ext cx="598170" cy="258445"/>
    <xdr:sp macro="" textlink="">
      <xdr:nvSpPr>
        <xdr:cNvPr id="475" name="n_1aveValue【一般廃棄物処理施設】&#10;一人当たり有形固定資産（償却資産）額">
          <a:extLst>
            <a:ext uri="{FF2B5EF4-FFF2-40B4-BE49-F238E27FC236}">
              <a16:creationId xmlns:a16="http://schemas.microsoft.com/office/drawing/2014/main" id="{00000000-0008-0000-0F00-0000DB010000}"/>
            </a:ext>
          </a:extLst>
        </xdr:cNvPr>
        <xdr:cNvSpPr txBox="1"/>
      </xdr:nvSpPr>
      <xdr:spPr>
        <a:xfrm>
          <a:off x="19264630" y="6751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296,707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146685</xdr:rowOff>
    </xdr:from>
    <xdr:ext cx="598805" cy="258445"/>
    <xdr:sp macro="" textlink="">
      <xdr:nvSpPr>
        <xdr:cNvPr id="476" name="n_2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18467705" y="6833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143510</xdr:rowOff>
    </xdr:from>
    <xdr:ext cx="598805" cy="258445"/>
    <xdr:sp macro="" textlink="">
      <xdr:nvSpPr>
        <xdr:cNvPr id="477" name="n_3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17642205" y="6830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139065</xdr:rowOff>
    </xdr:from>
    <xdr:ext cx="598805" cy="259080"/>
    <xdr:sp macro="" textlink="">
      <xdr:nvSpPr>
        <xdr:cNvPr id="478" name="n_4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6832580" y="6825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1905</xdr:rowOff>
    </xdr:from>
    <xdr:ext cx="469900" cy="259080"/>
    <xdr:sp macro="" textlink="">
      <xdr:nvSpPr>
        <xdr:cNvPr id="479" name="n_1main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932940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1905</xdr:rowOff>
    </xdr:from>
    <xdr:ext cx="469265" cy="259080"/>
    <xdr:sp macro="" textlink="">
      <xdr:nvSpPr>
        <xdr:cNvPr id="480" name="n_2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18516600" y="7202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1905</xdr:rowOff>
    </xdr:from>
    <xdr:ext cx="469265" cy="259080"/>
    <xdr:sp macro="" textlink="">
      <xdr:nvSpPr>
        <xdr:cNvPr id="481" name="n_3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17706975" y="7202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1905</xdr:rowOff>
    </xdr:from>
    <xdr:ext cx="469265" cy="259080"/>
    <xdr:sp macro="" textlink="">
      <xdr:nvSpPr>
        <xdr:cNvPr id="482" name="n_4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6897350" y="7202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1414125" y="800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15252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15252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61875"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61875"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09625"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09625"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1414125" y="914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542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137602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174625</xdr:colOff>
      <xdr:row>66</xdr:row>
      <xdr:rowOff>114300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1414125" y="1143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099439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174625</xdr:colOff>
      <xdr:row>64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1414125" y="1104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099439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174625</xdr:colOff>
      <xdr:row>62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1414125" y="1066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04265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1414125" y="1028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042650"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174625</xdr:colOff>
      <xdr:row>57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1414125" y="990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04265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174625</xdr:colOff>
      <xdr:row>55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414125" y="952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042650"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174625</xdr:colOff>
      <xdr:row>53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414125" y="914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9090" cy="2584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106785" y="9001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00000000-0008-0000-0F00-0000FA010000}"/>
            </a:ext>
          </a:extLst>
        </xdr:cNvPr>
        <xdr:cNvSpPr/>
      </xdr:nvSpPr>
      <xdr:spPr>
        <a:xfrm>
          <a:off x="11414125" y="914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14969490" y="96240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265" cy="259080"/>
    <xdr:sp macro="" textlink="">
      <xdr:nvSpPr>
        <xdr:cNvPr id="508" name="【保健センター・保健所】&#10;有形固定資産減価償却率最小値テキスト">
          <a:extLst>
            <a:ext uri="{FF2B5EF4-FFF2-40B4-BE49-F238E27FC236}">
              <a16:creationId xmlns:a16="http://schemas.microsoft.com/office/drawing/2014/main" id="{00000000-0008-0000-0F00-0000FC010000}"/>
            </a:ext>
          </a:extLst>
        </xdr:cNvPr>
        <xdr:cNvSpPr txBox="1"/>
      </xdr:nvSpPr>
      <xdr:spPr>
        <a:xfrm>
          <a:off x="15008225" y="1105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4881225" y="1104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404495" cy="259080"/>
    <xdr:sp macro="" textlink="">
      <xdr:nvSpPr>
        <xdr:cNvPr id="510" name="【保健センター・保健所】&#10;有形固定資産減価償却率最大値テキスト">
          <a:extLst>
            <a:ext uri="{FF2B5EF4-FFF2-40B4-BE49-F238E27FC236}">
              <a16:creationId xmlns:a16="http://schemas.microsoft.com/office/drawing/2014/main" id="{00000000-0008-0000-0F00-0000FE010000}"/>
            </a:ext>
          </a:extLst>
        </xdr:cNvPr>
        <xdr:cNvSpPr txBox="1"/>
      </xdr:nvSpPr>
      <xdr:spPr>
        <a:xfrm>
          <a:off x="15008225" y="9399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4881225" y="9624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15240</xdr:rowOff>
    </xdr:from>
    <xdr:ext cx="404495" cy="259080"/>
    <xdr:sp macro="" textlink="">
      <xdr:nvSpPr>
        <xdr:cNvPr id="512" name="【保健センター・保健所】&#10;有形固定資産減価償却率平均値テキスト">
          <a:extLst>
            <a:ext uri="{FF2B5EF4-FFF2-40B4-BE49-F238E27FC236}">
              <a16:creationId xmlns:a16="http://schemas.microsoft.com/office/drawing/2014/main" id="{00000000-0008-0000-0F00-000000020000}"/>
            </a:ext>
          </a:extLst>
        </xdr:cNvPr>
        <xdr:cNvSpPr txBox="1"/>
      </xdr:nvSpPr>
      <xdr:spPr>
        <a:xfrm>
          <a:off x="15008225" y="1013079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36830</xdr:rowOff>
    </xdr:from>
    <xdr:to>
      <xdr:col>85</xdr:col>
      <xdr:colOff>174625</xdr:colOff>
      <xdr:row>59</xdr:row>
      <xdr:rowOff>138430</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4919325" y="101523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4144625"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33350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2525375" y="9958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1699875"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47955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32111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111760</xdr:rowOff>
    </xdr:from>
    <xdr:ext cx="762000" cy="2584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3983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576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63</xdr:row>
      <xdr:rowOff>40640</xdr:rowOff>
    </xdr:from>
    <xdr:to>
      <xdr:col>81</xdr:col>
      <xdr:colOff>101600</xdr:colOff>
      <xdr:row>63</xdr:row>
      <xdr:rowOff>142240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4144625"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133985</xdr:rowOff>
    </xdr:from>
    <xdr:to>
      <xdr:col>76</xdr:col>
      <xdr:colOff>165100</xdr:colOff>
      <xdr:row>63</xdr:row>
      <xdr:rowOff>64135</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33350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13335</xdr:rowOff>
    </xdr:from>
    <xdr:to>
      <xdr:col>81</xdr:col>
      <xdr:colOff>50800</xdr:colOff>
      <xdr:row>63</xdr:row>
      <xdr:rowOff>91440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3385800" y="10814685"/>
          <a:ext cx="8096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55880</xdr:rowOff>
    </xdr:from>
    <xdr:to>
      <xdr:col>72</xdr:col>
      <xdr:colOff>38100</xdr:colOff>
      <xdr:row>62</xdr:row>
      <xdr:rowOff>157480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2525375" y="10685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62</xdr:row>
      <xdr:rowOff>106680</xdr:rowOff>
    </xdr:from>
    <xdr:to>
      <xdr:col>76</xdr:col>
      <xdr:colOff>114300</xdr:colOff>
      <xdr:row>63</xdr:row>
      <xdr:rowOff>13335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573000" y="10736580"/>
          <a:ext cx="8128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1699875"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29210</xdr:rowOff>
    </xdr:from>
    <xdr:to>
      <xdr:col>71</xdr:col>
      <xdr:colOff>174625</xdr:colOff>
      <xdr:row>62</xdr:row>
      <xdr:rowOff>106680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750675" y="10659110"/>
          <a:ext cx="8223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73025</xdr:rowOff>
    </xdr:from>
    <xdr:ext cx="405130" cy="259080"/>
    <xdr:sp macro="" textlink="">
      <xdr:nvSpPr>
        <xdr:cNvPr id="530" name="n_1aveValue【保健センター・保健所】&#10;有形固定資産減価償却率">
          <a:extLst>
            <a:ext uri="{FF2B5EF4-FFF2-40B4-BE49-F238E27FC236}">
              <a16:creationId xmlns:a16="http://schemas.microsoft.com/office/drawing/2014/main" id="{00000000-0008-0000-0F00-000012020000}"/>
            </a:ext>
          </a:extLst>
        </xdr:cNvPr>
        <xdr:cNvSpPr txBox="1"/>
      </xdr:nvSpPr>
      <xdr:spPr>
        <a:xfrm>
          <a:off x="13996035" y="984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164465</xdr:rowOff>
    </xdr:from>
    <xdr:ext cx="405130" cy="259080"/>
    <xdr:sp macro="" textlink="">
      <xdr:nvSpPr>
        <xdr:cNvPr id="531" name="n_2aveValue【保健センター・保健所】&#10;有形固定資産減価償却率">
          <a:extLst>
            <a:ext uri="{FF2B5EF4-FFF2-40B4-BE49-F238E27FC236}">
              <a16:creationId xmlns:a16="http://schemas.microsoft.com/office/drawing/2014/main" id="{00000000-0008-0000-0F00-000013020000}"/>
            </a:ext>
          </a:extLst>
        </xdr:cNvPr>
        <xdr:cNvSpPr txBox="1"/>
      </xdr:nvSpPr>
      <xdr:spPr>
        <a:xfrm>
          <a:off x="13199110" y="976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132080</xdr:rowOff>
    </xdr:from>
    <xdr:ext cx="405130" cy="258445"/>
    <xdr:sp macro="" textlink="">
      <xdr:nvSpPr>
        <xdr:cNvPr id="532" name="n_3ave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2389485" y="9733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48260</xdr:rowOff>
    </xdr:from>
    <xdr:ext cx="405130" cy="259080"/>
    <xdr:sp macro="" textlink="">
      <xdr:nvSpPr>
        <xdr:cNvPr id="533" name="n_4ave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1563985" y="964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133350</xdr:rowOff>
    </xdr:from>
    <xdr:ext cx="405130" cy="258445"/>
    <xdr:sp macro="" textlink="">
      <xdr:nvSpPr>
        <xdr:cNvPr id="534" name="n_1mainValue【保健センター・保健所】&#10;有形固定資産減価償却率">
          <a:extLst>
            <a:ext uri="{FF2B5EF4-FFF2-40B4-BE49-F238E27FC236}">
              <a16:creationId xmlns:a16="http://schemas.microsoft.com/office/drawing/2014/main" id="{00000000-0008-0000-0F00-000016020000}"/>
            </a:ext>
          </a:extLst>
        </xdr:cNvPr>
        <xdr:cNvSpPr txBox="1"/>
      </xdr:nvSpPr>
      <xdr:spPr>
        <a:xfrm>
          <a:off x="13996035" y="10934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55245</xdr:rowOff>
    </xdr:from>
    <xdr:ext cx="405130" cy="258445"/>
    <xdr:sp macro="" textlink="">
      <xdr:nvSpPr>
        <xdr:cNvPr id="535" name="n_2mainValue【保健センター・保健所】&#10;有形固定資産減価償却率">
          <a:extLst>
            <a:ext uri="{FF2B5EF4-FFF2-40B4-BE49-F238E27FC236}">
              <a16:creationId xmlns:a16="http://schemas.microsoft.com/office/drawing/2014/main" id="{00000000-0008-0000-0F00-000017020000}"/>
            </a:ext>
          </a:extLst>
        </xdr:cNvPr>
        <xdr:cNvSpPr txBox="1"/>
      </xdr:nvSpPr>
      <xdr:spPr>
        <a:xfrm>
          <a:off x="13199110" y="10856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148590</xdr:rowOff>
    </xdr:from>
    <xdr:ext cx="405130" cy="259080"/>
    <xdr:sp macro="" textlink="">
      <xdr:nvSpPr>
        <xdr:cNvPr id="536" name="n_3mainValue【保健センター・保健所】&#10;有形固定資産減価償却率">
          <a:extLst>
            <a:ext uri="{FF2B5EF4-FFF2-40B4-BE49-F238E27FC236}">
              <a16:creationId xmlns:a16="http://schemas.microsoft.com/office/drawing/2014/main" id="{00000000-0008-0000-0F00-000018020000}"/>
            </a:ext>
          </a:extLst>
        </xdr:cNvPr>
        <xdr:cNvSpPr txBox="1"/>
      </xdr:nvSpPr>
      <xdr:spPr>
        <a:xfrm>
          <a:off x="12389485" y="1077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70485</xdr:rowOff>
    </xdr:from>
    <xdr:ext cx="405130" cy="259080"/>
    <xdr:sp macro="" textlink="">
      <xdr:nvSpPr>
        <xdr:cNvPr id="537" name="n_4main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1563985" y="1070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6764000" y="800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68910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68910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781175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781175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859500" y="866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859500" y="886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6764000" y="914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741775"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764000" y="1143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764000" y="1097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344265"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764000" y="1051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344265"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764000" y="1005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6344265"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764000" y="960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6344265"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764000" y="914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344265"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00000000-0008-0000-0F00-00002E020000}"/>
            </a:ext>
          </a:extLst>
        </xdr:cNvPr>
        <xdr:cNvSpPr/>
      </xdr:nvSpPr>
      <xdr:spPr>
        <a:xfrm>
          <a:off x="16764000" y="914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15240</xdr:rowOff>
    </xdr:from>
    <xdr:to>
      <xdr:col>116</xdr:col>
      <xdr:colOff>62865</xdr:colOff>
      <xdr:row>63</xdr:row>
      <xdr:rowOff>156210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20319365" y="978789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265" cy="259080"/>
    <xdr:sp macro="" textlink="">
      <xdr:nvSpPr>
        <xdr:cNvPr id="560" name="【保健センター・保健所】&#10;一人当たり面積最小値テキスト">
          <a:extLst>
            <a:ext uri="{FF2B5EF4-FFF2-40B4-BE49-F238E27FC236}">
              <a16:creationId xmlns:a16="http://schemas.microsoft.com/office/drawing/2014/main" id="{00000000-0008-0000-0F00-000030020000}"/>
            </a:ext>
          </a:extLst>
        </xdr:cNvPr>
        <xdr:cNvSpPr txBox="1"/>
      </xdr:nvSpPr>
      <xdr:spPr>
        <a:xfrm>
          <a:off x="20358100" y="1096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20246975" y="10957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133350</xdr:rowOff>
    </xdr:from>
    <xdr:ext cx="469265" cy="258445"/>
    <xdr:sp macro="" textlink="">
      <xdr:nvSpPr>
        <xdr:cNvPr id="562" name="【保健センター・保健所】&#10;一人当たり面積最大値テキスト">
          <a:extLst>
            <a:ext uri="{FF2B5EF4-FFF2-40B4-BE49-F238E27FC236}">
              <a16:creationId xmlns:a16="http://schemas.microsoft.com/office/drawing/2014/main" id="{00000000-0008-0000-0F00-000032020000}"/>
            </a:ext>
          </a:extLst>
        </xdr:cNvPr>
        <xdr:cNvSpPr txBox="1"/>
      </xdr:nvSpPr>
      <xdr:spPr>
        <a:xfrm>
          <a:off x="20358100" y="9563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20246975" y="978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19050</xdr:rowOff>
    </xdr:from>
    <xdr:ext cx="469265" cy="258445"/>
    <xdr:sp macro="" textlink="">
      <xdr:nvSpPr>
        <xdr:cNvPr id="564" name="【保健センター・保健所】&#10;一人当たり面積平均値テキスト">
          <a:extLst>
            <a:ext uri="{FF2B5EF4-FFF2-40B4-BE49-F238E27FC236}">
              <a16:creationId xmlns:a16="http://schemas.microsoft.com/office/drawing/2014/main" id="{00000000-0008-0000-0F00-000034020000}"/>
            </a:ext>
          </a:extLst>
        </xdr:cNvPr>
        <xdr:cNvSpPr txBox="1"/>
      </xdr:nvSpPr>
      <xdr:spPr>
        <a:xfrm>
          <a:off x="20358100" y="108204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202692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39370</xdr:rowOff>
    </xdr:from>
    <xdr:to>
      <xdr:col>112</xdr:col>
      <xdr:colOff>38100</xdr:colOff>
      <xdr:row>63</xdr:row>
      <xdr:rowOff>140970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9510375" y="10840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58420</xdr:rowOff>
    </xdr:from>
    <xdr:to>
      <xdr:col>107</xdr:col>
      <xdr:colOff>101600</xdr:colOff>
      <xdr:row>63</xdr:row>
      <xdr:rowOff>160020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8684875"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74930</xdr:rowOff>
    </xdr:from>
    <xdr:to>
      <xdr:col>102</xdr:col>
      <xdr:colOff>165100</xdr:colOff>
      <xdr:row>64</xdr:row>
      <xdr:rowOff>4445</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787525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69215</xdr:rowOff>
    </xdr:from>
    <xdr:to>
      <xdr:col>98</xdr:col>
      <xdr:colOff>38100</xdr:colOff>
      <xdr:row>63</xdr:row>
      <xdr:rowOff>170815</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7065625" y="10870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201453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111760</xdr:rowOff>
    </xdr:from>
    <xdr:ext cx="762000" cy="2584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938337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561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7514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111760</xdr:rowOff>
    </xdr:from>
    <xdr:ext cx="762000" cy="2584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93862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91440</xdr:rowOff>
    </xdr:from>
    <xdr:to>
      <xdr:col>112</xdr:col>
      <xdr:colOff>38100</xdr:colOff>
      <xdr:row>64</xdr:row>
      <xdr:rowOff>21590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9510375" y="10892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91440</xdr:rowOff>
    </xdr:from>
    <xdr:to>
      <xdr:col>107</xdr:col>
      <xdr:colOff>101600</xdr:colOff>
      <xdr:row>64</xdr:row>
      <xdr:rowOff>21590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8684875"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142240</xdr:rowOff>
    </xdr:from>
    <xdr:to>
      <xdr:col>111</xdr:col>
      <xdr:colOff>174625</xdr:colOff>
      <xdr:row>63</xdr:row>
      <xdr:rowOff>142240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735675" y="109435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92075</xdr:rowOff>
    </xdr:from>
    <xdr:to>
      <xdr:col>102</xdr:col>
      <xdr:colOff>165100</xdr:colOff>
      <xdr:row>64</xdr:row>
      <xdr:rowOff>22225</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787525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142240</xdr:rowOff>
    </xdr:from>
    <xdr:to>
      <xdr:col>107</xdr:col>
      <xdr:colOff>50800</xdr:colOff>
      <xdr:row>63</xdr:row>
      <xdr:rowOff>143510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7926050" y="1094359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92075</xdr:rowOff>
    </xdr:from>
    <xdr:to>
      <xdr:col>98</xdr:col>
      <xdr:colOff>38100</xdr:colOff>
      <xdr:row>64</xdr:row>
      <xdr:rowOff>22225</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7065625" y="10893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143510</xdr:rowOff>
    </xdr:from>
    <xdr:to>
      <xdr:col>102</xdr:col>
      <xdr:colOff>114300</xdr:colOff>
      <xdr:row>63</xdr:row>
      <xdr:rowOff>143510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7113250" y="109448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157480</xdr:rowOff>
    </xdr:from>
    <xdr:ext cx="469900" cy="258445"/>
    <xdr:sp macro="" textlink="">
      <xdr:nvSpPr>
        <xdr:cNvPr id="582" name="n_1aveValue【保健センター・保健所】&#10;一人当たり面積">
          <a:extLst>
            <a:ext uri="{FF2B5EF4-FFF2-40B4-BE49-F238E27FC236}">
              <a16:creationId xmlns:a16="http://schemas.microsoft.com/office/drawing/2014/main" id="{00000000-0008-0000-0F00-000046020000}"/>
            </a:ext>
          </a:extLst>
        </xdr:cNvPr>
        <xdr:cNvSpPr txBox="1"/>
      </xdr:nvSpPr>
      <xdr:spPr>
        <a:xfrm>
          <a:off x="19329400" y="10615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5080</xdr:rowOff>
    </xdr:from>
    <xdr:ext cx="469265" cy="259080"/>
    <xdr:sp macro="" textlink="">
      <xdr:nvSpPr>
        <xdr:cNvPr id="583" name="n_2aveValue【保健センター・保健所】&#10;一人当たり面積">
          <a:extLst>
            <a:ext uri="{FF2B5EF4-FFF2-40B4-BE49-F238E27FC236}">
              <a16:creationId xmlns:a16="http://schemas.microsoft.com/office/drawing/2014/main" id="{00000000-0008-0000-0F00-000047020000}"/>
            </a:ext>
          </a:extLst>
        </xdr:cNvPr>
        <xdr:cNvSpPr txBox="1"/>
      </xdr:nvSpPr>
      <xdr:spPr>
        <a:xfrm>
          <a:off x="18516600" y="1063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20955</xdr:rowOff>
    </xdr:from>
    <xdr:ext cx="469265" cy="258445"/>
    <xdr:sp macro="" textlink="">
      <xdr:nvSpPr>
        <xdr:cNvPr id="584" name="n_3aveValue【保健センター・保健所】&#10;一人当たり面積">
          <a:extLst>
            <a:ext uri="{FF2B5EF4-FFF2-40B4-BE49-F238E27FC236}">
              <a16:creationId xmlns:a16="http://schemas.microsoft.com/office/drawing/2014/main" id="{00000000-0008-0000-0F00-000048020000}"/>
            </a:ext>
          </a:extLst>
        </xdr:cNvPr>
        <xdr:cNvSpPr txBox="1"/>
      </xdr:nvSpPr>
      <xdr:spPr>
        <a:xfrm>
          <a:off x="17706975" y="10650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15875</xdr:rowOff>
    </xdr:from>
    <xdr:ext cx="469265" cy="259080"/>
    <xdr:sp macro="" textlink="">
      <xdr:nvSpPr>
        <xdr:cNvPr id="585" name="n_4aveValue【保健センター・保健所】&#10;一人当たり面積">
          <a:extLst>
            <a:ext uri="{FF2B5EF4-FFF2-40B4-BE49-F238E27FC236}">
              <a16:creationId xmlns:a16="http://schemas.microsoft.com/office/drawing/2014/main" id="{00000000-0008-0000-0F00-000049020000}"/>
            </a:ext>
          </a:extLst>
        </xdr:cNvPr>
        <xdr:cNvSpPr txBox="1"/>
      </xdr:nvSpPr>
      <xdr:spPr>
        <a:xfrm>
          <a:off x="16897350" y="10645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12700</xdr:rowOff>
    </xdr:from>
    <xdr:ext cx="469900" cy="259080"/>
    <xdr:sp macro="" textlink="">
      <xdr:nvSpPr>
        <xdr:cNvPr id="586" name="n_1mainValue【保健センター・保健所】&#10;一人当たり面積">
          <a:extLst>
            <a:ext uri="{FF2B5EF4-FFF2-40B4-BE49-F238E27FC236}">
              <a16:creationId xmlns:a16="http://schemas.microsoft.com/office/drawing/2014/main" id="{00000000-0008-0000-0F00-00004A020000}"/>
            </a:ext>
          </a:extLst>
        </xdr:cNvPr>
        <xdr:cNvSpPr txBox="1"/>
      </xdr:nvSpPr>
      <xdr:spPr>
        <a:xfrm>
          <a:off x="19329400" y="1098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12700</xdr:rowOff>
    </xdr:from>
    <xdr:ext cx="469265" cy="259080"/>
    <xdr:sp macro="" textlink="">
      <xdr:nvSpPr>
        <xdr:cNvPr id="587" name="n_2mainValue【保健センター・保健所】&#10;一人当たり面積">
          <a:extLst>
            <a:ext uri="{FF2B5EF4-FFF2-40B4-BE49-F238E27FC236}">
              <a16:creationId xmlns:a16="http://schemas.microsoft.com/office/drawing/2014/main" id="{00000000-0008-0000-0F00-00004B020000}"/>
            </a:ext>
          </a:extLst>
        </xdr:cNvPr>
        <xdr:cNvSpPr txBox="1"/>
      </xdr:nvSpPr>
      <xdr:spPr>
        <a:xfrm>
          <a:off x="18516600" y="1098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13335</xdr:rowOff>
    </xdr:from>
    <xdr:ext cx="469265" cy="259080"/>
    <xdr:sp macro="" textlink="">
      <xdr:nvSpPr>
        <xdr:cNvPr id="588" name="n_3mainValue【保健センター・保健所】&#10;一人当たり面積">
          <a:extLst>
            <a:ext uri="{FF2B5EF4-FFF2-40B4-BE49-F238E27FC236}">
              <a16:creationId xmlns:a16="http://schemas.microsoft.com/office/drawing/2014/main" id="{00000000-0008-0000-0F00-00004C020000}"/>
            </a:ext>
          </a:extLst>
        </xdr:cNvPr>
        <xdr:cNvSpPr txBox="1"/>
      </xdr:nvSpPr>
      <xdr:spPr>
        <a:xfrm>
          <a:off x="17706975" y="1098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13335</xdr:rowOff>
    </xdr:from>
    <xdr:ext cx="469265" cy="259080"/>
    <xdr:sp macro="" textlink="">
      <xdr:nvSpPr>
        <xdr:cNvPr id="589" name="n_4mainValue【保健センター・保健所】&#10;一人当たり面積">
          <a:extLst>
            <a:ext uri="{FF2B5EF4-FFF2-40B4-BE49-F238E27FC236}">
              <a16:creationId xmlns:a16="http://schemas.microsoft.com/office/drawing/2014/main" id="{00000000-0008-0000-0F00-00004D020000}"/>
            </a:ext>
          </a:extLst>
        </xdr:cNvPr>
        <xdr:cNvSpPr txBox="1"/>
      </xdr:nvSpPr>
      <xdr:spPr>
        <a:xfrm>
          <a:off x="16897350" y="1098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1414125" y="1181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15252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15252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61875"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461875"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09625"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09625"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1414125" y="1295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450" cy="224790"/>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376025"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174625</xdr:colOff>
      <xdr:row>88</xdr:row>
      <xdr:rowOff>152400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1414125" y="1524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099439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174625</xdr:colOff>
      <xdr:row>86</xdr:row>
      <xdr:rowOff>114300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1414125" y="1485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099439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174625</xdr:colOff>
      <xdr:row>84</xdr:row>
      <xdr:rowOff>76200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1414125" y="1447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104265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174625</xdr:colOff>
      <xdr:row>82</xdr:row>
      <xdr:rowOff>38100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1414125" y="1409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04265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1414125" y="1371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042650"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174625</xdr:colOff>
      <xdr:row>77</xdr:row>
      <xdr:rowOff>133350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1414125" y="1333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9090" cy="25908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106785" y="13192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174625</xdr:colOff>
      <xdr:row>75</xdr:row>
      <xdr:rowOff>95250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1414125" y="1295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00000000-0008-0000-0F00-000064020000}"/>
            </a:ext>
          </a:extLst>
        </xdr:cNvPr>
        <xdr:cNvSpPr/>
      </xdr:nvSpPr>
      <xdr:spPr>
        <a:xfrm>
          <a:off x="11414125" y="1295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4969490"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265" cy="259080"/>
    <xdr:sp macro="" textlink="">
      <xdr:nvSpPr>
        <xdr:cNvPr id="614" name="【消防施設】&#10;有形固定資産減価償却率最小値テキスト">
          <a:extLst>
            <a:ext uri="{FF2B5EF4-FFF2-40B4-BE49-F238E27FC236}">
              <a16:creationId xmlns:a16="http://schemas.microsoft.com/office/drawing/2014/main" id="{00000000-0008-0000-0F00-000066020000}"/>
            </a:ext>
          </a:extLst>
        </xdr:cNvPr>
        <xdr:cNvSpPr txBox="1"/>
      </xdr:nvSpPr>
      <xdr:spPr>
        <a:xfrm>
          <a:off x="15008225" y="1460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4881225" y="14605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39725" cy="259080"/>
    <xdr:sp macro="" textlink="">
      <xdr:nvSpPr>
        <xdr:cNvPr id="616" name="【消防施設】&#10;有形固定資産減価償却率最大値テキスト">
          <a:extLst>
            <a:ext uri="{FF2B5EF4-FFF2-40B4-BE49-F238E27FC236}">
              <a16:creationId xmlns:a16="http://schemas.microsoft.com/office/drawing/2014/main" id="{00000000-0008-0000-0F00-000068020000}"/>
            </a:ext>
          </a:extLst>
        </xdr:cNvPr>
        <xdr:cNvSpPr txBox="1"/>
      </xdr:nvSpPr>
      <xdr:spPr>
        <a:xfrm>
          <a:off x="15008225" y="131102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4881225" y="13335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72390</xdr:rowOff>
    </xdr:from>
    <xdr:ext cx="404495" cy="259080"/>
    <xdr:sp macro="" textlink="">
      <xdr:nvSpPr>
        <xdr:cNvPr id="618" name="【消防施設】&#10;有形固定資産減価償却率平均値テキスト">
          <a:extLst>
            <a:ext uri="{FF2B5EF4-FFF2-40B4-BE49-F238E27FC236}">
              <a16:creationId xmlns:a16="http://schemas.microsoft.com/office/drawing/2014/main" id="{00000000-0008-0000-0F00-00006A020000}"/>
            </a:ext>
          </a:extLst>
        </xdr:cNvPr>
        <xdr:cNvSpPr txBox="1"/>
      </xdr:nvSpPr>
      <xdr:spPr>
        <a:xfrm>
          <a:off x="15008225" y="139598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93980</xdr:rowOff>
    </xdr:from>
    <xdr:to>
      <xdr:col>85</xdr:col>
      <xdr:colOff>174625</xdr:colOff>
      <xdr:row>82</xdr:row>
      <xdr:rowOff>24130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4919325" y="139814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105410</xdr:rowOff>
    </xdr:from>
    <xdr:to>
      <xdr:col>81</xdr:col>
      <xdr:colOff>101600</xdr:colOff>
      <xdr:row>82</xdr:row>
      <xdr:rowOff>35560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4144625"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156210</xdr:rowOff>
    </xdr:from>
    <xdr:to>
      <xdr:col>76</xdr:col>
      <xdr:colOff>165100</xdr:colOff>
      <xdr:row>82</xdr:row>
      <xdr:rowOff>86360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3335000" y="1404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2525375" y="14034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1699875"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47955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402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3211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149860</xdr:rowOff>
    </xdr:from>
    <xdr:ext cx="762000" cy="259080"/>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3983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576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83</xdr:row>
      <xdr:rowOff>93980</xdr:rowOff>
    </xdr:from>
    <xdr:to>
      <xdr:col>81</xdr:col>
      <xdr:colOff>101600</xdr:colOff>
      <xdr:row>84</xdr:row>
      <xdr:rowOff>24130</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4144625"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50800</xdr:rowOff>
    </xdr:from>
    <xdr:to>
      <xdr:col>76</xdr:col>
      <xdr:colOff>165100</xdr:colOff>
      <xdr:row>82</xdr:row>
      <xdr:rowOff>152400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33350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101600</xdr:rowOff>
    </xdr:from>
    <xdr:to>
      <xdr:col>81</xdr:col>
      <xdr:colOff>50800</xdr:colOff>
      <xdr:row>83</xdr:row>
      <xdr:rowOff>144780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3385800" y="14160500"/>
          <a:ext cx="809625"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8890</xdr:rowOff>
    </xdr:from>
    <xdr:to>
      <xdr:col>72</xdr:col>
      <xdr:colOff>38100</xdr:colOff>
      <xdr:row>82</xdr:row>
      <xdr:rowOff>110490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2525375" y="14067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82</xdr:row>
      <xdr:rowOff>59690</xdr:rowOff>
    </xdr:from>
    <xdr:to>
      <xdr:col>76</xdr:col>
      <xdr:colOff>114300</xdr:colOff>
      <xdr:row>82</xdr:row>
      <xdr:rowOff>101600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573000" y="1411859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138430</xdr:rowOff>
    </xdr:from>
    <xdr:to>
      <xdr:col>67</xdr:col>
      <xdr:colOff>101600</xdr:colOff>
      <xdr:row>82</xdr:row>
      <xdr:rowOff>68580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1699875"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17780</xdr:rowOff>
    </xdr:from>
    <xdr:to>
      <xdr:col>71</xdr:col>
      <xdr:colOff>174625</xdr:colOff>
      <xdr:row>82</xdr:row>
      <xdr:rowOff>59690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750675" y="14076680"/>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52070</xdr:rowOff>
    </xdr:from>
    <xdr:ext cx="405130" cy="258445"/>
    <xdr:sp macro="" textlink="">
      <xdr:nvSpPr>
        <xdr:cNvPr id="636" name="n_1aveValue【消防施設】&#10;有形固定資産減価償却率">
          <a:extLst>
            <a:ext uri="{FF2B5EF4-FFF2-40B4-BE49-F238E27FC236}">
              <a16:creationId xmlns:a16="http://schemas.microsoft.com/office/drawing/2014/main" id="{00000000-0008-0000-0F00-00007C020000}"/>
            </a:ext>
          </a:extLst>
        </xdr:cNvPr>
        <xdr:cNvSpPr txBox="1"/>
      </xdr:nvSpPr>
      <xdr:spPr>
        <a:xfrm>
          <a:off x="13996035" y="13768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102870</xdr:rowOff>
    </xdr:from>
    <xdr:ext cx="405130" cy="259080"/>
    <xdr:sp macro="" textlink="">
      <xdr:nvSpPr>
        <xdr:cNvPr id="637" name="n_2aveValue【消防施設】&#10;有形固定資産減価償却率">
          <a:extLst>
            <a:ext uri="{FF2B5EF4-FFF2-40B4-BE49-F238E27FC236}">
              <a16:creationId xmlns:a16="http://schemas.microsoft.com/office/drawing/2014/main" id="{00000000-0008-0000-0F00-00007D020000}"/>
            </a:ext>
          </a:extLst>
        </xdr:cNvPr>
        <xdr:cNvSpPr txBox="1"/>
      </xdr:nvSpPr>
      <xdr:spPr>
        <a:xfrm>
          <a:off x="13199110" y="1381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93980</xdr:rowOff>
    </xdr:from>
    <xdr:ext cx="405130" cy="259080"/>
    <xdr:sp macro="" textlink="">
      <xdr:nvSpPr>
        <xdr:cNvPr id="638" name="n_3aveValue【消防施設】&#10;有形固定資産減価償却率">
          <a:extLst>
            <a:ext uri="{FF2B5EF4-FFF2-40B4-BE49-F238E27FC236}">
              <a16:creationId xmlns:a16="http://schemas.microsoft.com/office/drawing/2014/main" id="{00000000-0008-0000-0F00-00007E020000}"/>
            </a:ext>
          </a:extLst>
        </xdr:cNvPr>
        <xdr:cNvSpPr txBox="1"/>
      </xdr:nvSpPr>
      <xdr:spPr>
        <a:xfrm>
          <a:off x="12389485" y="1380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74930</xdr:rowOff>
    </xdr:from>
    <xdr:ext cx="405130" cy="258445"/>
    <xdr:sp macro="" textlink="">
      <xdr:nvSpPr>
        <xdr:cNvPr id="639" name="n_4aveValue【消防施設】&#10;有形固定資産減価償却率">
          <a:extLst>
            <a:ext uri="{FF2B5EF4-FFF2-40B4-BE49-F238E27FC236}">
              <a16:creationId xmlns:a16="http://schemas.microsoft.com/office/drawing/2014/main" id="{00000000-0008-0000-0F00-00007F020000}"/>
            </a:ext>
          </a:extLst>
        </xdr:cNvPr>
        <xdr:cNvSpPr txBox="1"/>
      </xdr:nvSpPr>
      <xdr:spPr>
        <a:xfrm>
          <a:off x="11563985" y="13790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15240</xdr:rowOff>
    </xdr:from>
    <xdr:ext cx="405130" cy="259080"/>
    <xdr:sp macro="" textlink="">
      <xdr:nvSpPr>
        <xdr:cNvPr id="640" name="n_1mainValue【消防施設】&#10;有形固定資産減価償却率">
          <a:extLst>
            <a:ext uri="{FF2B5EF4-FFF2-40B4-BE49-F238E27FC236}">
              <a16:creationId xmlns:a16="http://schemas.microsoft.com/office/drawing/2014/main" id="{00000000-0008-0000-0F00-000080020000}"/>
            </a:ext>
          </a:extLst>
        </xdr:cNvPr>
        <xdr:cNvSpPr txBox="1"/>
      </xdr:nvSpPr>
      <xdr:spPr>
        <a:xfrm>
          <a:off x="13996035" y="1441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143510</xdr:rowOff>
    </xdr:from>
    <xdr:ext cx="405130" cy="258445"/>
    <xdr:sp macro="" textlink="">
      <xdr:nvSpPr>
        <xdr:cNvPr id="641" name="n_2mainValue【消防施設】&#10;有形固定資産減価償却率">
          <a:extLst>
            <a:ext uri="{FF2B5EF4-FFF2-40B4-BE49-F238E27FC236}">
              <a16:creationId xmlns:a16="http://schemas.microsoft.com/office/drawing/2014/main" id="{00000000-0008-0000-0F00-000081020000}"/>
            </a:ext>
          </a:extLst>
        </xdr:cNvPr>
        <xdr:cNvSpPr txBox="1"/>
      </xdr:nvSpPr>
      <xdr:spPr>
        <a:xfrm>
          <a:off x="13199110" y="14202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101600</xdr:rowOff>
    </xdr:from>
    <xdr:ext cx="405130" cy="259080"/>
    <xdr:sp macro="" textlink="">
      <xdr:nvSpPr>
        <xdr:cNvPr id="642" name="n_3mainValue【消防施設】&#10;有形固定資産減価償却率">
          <a:extLst>
            <a:ext uri="{FF2B5EF4-FFF2-40B4-BE49-F238E27FC236}">
              <a16:creationId xmlns:a16="http://schemas.microsoft.com/office/drawing/2014/main" id="{00000000-0008-0000-0F00-000082020000}"/>
            </a:ext>
          </a:extLst>
        </xdr:cNvPr>
        <xdr:cNvSpPr txBox="1"/>
      </xdr:nvSpPr>
      <xdr:spPr>
        <a:xfrm>
          <a:off x="12389485" y="14160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59690</xdr:rowOff>
    </xdr:from>
    <xdr:ext cx="405130" cy="259080"/>
    <xdr:sp macro="" textlink="">
      <xdr:nvSpPr>
        <xdr:cNvPr id="643" name="n_4mainValue【消防施設】&#10;有形固定資産減価償却率">
          <a:extLst>
            <a:ext uri="{FF2B5EF4-FFF2-40B4-BE49-F238E27FC236}">
              <a16:creationId xmlns:a16="http://schemas.microsoft.com/office/drawing/2014/main" id="{00000000-0008-0000-0F00-000083020000}"/>
            </a:ext>
          </a:extLst>
        </xdr:cNvPr>
        <xdr:cNvSpPr txBox="1"/>
      </xdr:nvSpPr>
      <xdr:spPr>
        <a:xfrm>
          <a:off x="11563985" y="1411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6764000" y="1181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68910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68910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781175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781175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859500" y="1247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859500" y="1267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6764000" y="1295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479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741775"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764000" y="1524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764000" y="1485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6344265"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764000" y="1447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344265"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764000" y="1409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344265"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6764000" y="1371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344265"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6764000" y="1333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6344265"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6764000" y="1295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344265"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a:extLst>
            <a:ext uri="{FF2B5EF4-FFF2-40B4-BE49-F238E27FC236}">
              <a16:creationId xmlns:a16="http://schemas.microsoft.com/office/drawing/2014/main" id="{00000000-0008-0000-0F00-00009A020000}"/>
            </a:ext>
          </a:extLst>
        </xdr:cNvPr>
        <xdr:cNvSpPr/>
      </xdr:nvSpPr>
      <xdr:spPr>
        <a:xfrm>
          <a:off x="16764000" y="1295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104775</xdr:rowOff>
    </xdr:from>
    <xdr:to>
      <xdr:col>116</xdr:col>
      <xdr:colOff>62865</xdr:colOff>
      <xdr:row>86</xdr:row>
      <xdr:rowOff>97790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20319365" y="1330642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101600</xdr:rowOff>
    </xdr:from>
    <xdr:ext cx="469265" cy="259080"/>
    <xdr:sp macro="" textlink="">
      <xdr:nvSpPr>
        <xdr:cNvPr id="668" name="【消防施設】&#10;一人当たり面積最小値テキスト">
          <a:extLst>
            <a:ext uri="{FF2B5EF4-FFF2-40B4-BE49-F238E27FC236}">
              <a16:creationId xmlns:a16="http://schemas.microsoft.com/office/drawing/2014/main" id="{00000000-0008-0000-0F00-00009C020000}"/>
            </a:ext>
          </a:extLst>
        </xdr:cNvPr>
        <xdr:cNvSpPr txBox="1"/>
      </xdr:nvSpPr>
      <xdr:spPr>
        <a:xfrm>
          <a:off x="20358100" y="14846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97790</xdr:rowOff>
    </xdr:from>
    <xdr:to>
      <xdr:col>116</xdr:col>
      <xdr:colOff>152400</xdr:colOff>
      <xdr:row>86</xdr:row>
      <xdr:rowOff>97790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0246975" y="14842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52070</xdr:rowOff>
    </xdr:from>
    <xdr:ext cx="469265" cy="258445"/>
    <xdr:sp macro="" textlink="">
      <xdr:nvSpPr>
        <xdr:cNvPr id="670" name="【消防施設】&#10;一人当たり面積最大値テキスト">
          <a:extLst>
            <a:ext uri="{FF2B5EF4-FFF2-40B4-BE49-F238E27FC236}">
              <a16:creationId xmlns:a16="http://schemas.microsoft.com/office/drawing/2014/main" id="{00000000-0008-0000-0F00-00009E020000}"/>
            </a:ext>
          </a:extLst>
        </xdr:cNvPr>
        <xdr:cNvSpPr txBox="1"/>
      </xdr:nvSpPr>
      <xdr:spPr>
        <a:xfrm>
          <a:off x="20358100" y="13082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0246975" y="13306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99695</xdr:rowOff>
    </xdr:from>
    <xdr:ext cx="469265" cy="258445"/>
    <xdr:sp macro="" textlink="">
      <xdr:nvSpPr>
        <xdr:cNvPr id="672" name="【消防施設】&#10;一人当たり面積平均値テキスト">
          <a:extLst>
            <a:ext uri="{FF2B5EF4-FFF2-40B4-BE49-F238E27FC236}">
              <a16:creationId xmlns:a16="http://schemas.microsoft.com/office/drawing/2014/main" id="{00000000-0008-0000-0F00-0000A0020000}"/>
            </a:ext>
          </a:extLst>
        </xdr:cNvPr>
        <xdr:cNvSpPr txBox="1"/>
      </xdr:nvSpPr>
      <xdr:spPr>
        <a:xfrm>
          <a:off x="20358100" y="146729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121285</xdr:rowOff>
    </xdr:from>
    <xdr:to>
      <xdr:col>116</xdr:col>
      <xdr:colOff>114300</xdr:colOff>
      <xdr:row>86</xdr:row>
      <xdr:rowOff>52070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0269200" y="14694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74930</xdr:rowOff>
    </xdr:from>
    <xdr:to>
      <xdr:col>112</xdr:col>
      <xdr:colOff>38100</xdr:colOff>
      <xdr:row>86</xdr:row>
      <xdr:rowOff>4445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9510375" y="146481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9525</xdr:rowOff>
    </xdr:from>
    <xdr:to>
      <xdr:col>107</xdr:col>
      <xdr:colOff>101600</xdr:colOff>
      <xdr:row>86</xdr:row>
      <xdr:rowOff>111125</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8684875" y="147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8890</xdr:rowOff>
    </xdr:from>
    <xdr:to>
      <xdr:col>102</xdr:col>
      <xdr:colOff>165100</xdr:colOff>
      <xdr:row>86</xdr:row>
      <xdr:rowOff>110490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7875250" y="14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10160</xdr:rowOff>
    </xdr:from>
    <xdr:to>
      <xdr:col>98</xdr:col>
      <xdr:colOff>38100</xdr:colOff>
      <xdr:row>86</xdr:row>
      <xdr:rowOff>111760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7065625" y="14754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01453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149860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93833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8561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7514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149860</xdr:rowOff>
    </xdr:from>
    <xdr:ext cx="76200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6938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161925</xdr:rowOff>
    </xdr:from>
    <xdr:to>
      <xdr:col>112</xdr:col>
      <xdr:colOff>38100</xdr:colOff>
      <xdr:row>86</xdr:row>
      <xdr:rowOff>92075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9510375" y="14735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162560</xdr:rowOff>
    </xdr:from>
    <xdr:to>
      <xdr:col>107</xdr:col>
      <xdr:colOff>101600</xdr:colOff>
      <xdr:row>86</xdr:row>
      <xdr:rowOff>92710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8684875"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41275</xdr:rowOff>
    </xdr:from>
    <xdr:to>
      <xdr:col>111</xdr:col>
      <xdr:colOff>174625</xdr:colOff>
      <xdr:row>86</xdr:row>
      <xdr:rowOff>41910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8735675" y="1478597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787525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41910</xdr:rowOff>
    </xdr:from>
    <xdr:to>
      <xdr:col>107</xdr:col>
      <xdr:colOff>50800</xdr:colOff>
      <xdr:row>86</xdr:row>
      <xdr:rowOff>42545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7926050" y="147866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163830</xdr:rowOff>
    </xdr:from>
    <xdr:to>
      <xdr:col>98</xdr:col>
      <xdr:colOff>38100</xdr:colOff>
      <xdr:row>86</xdr:row>
      <xdr:rowOff>93980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7065625" y="14737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86</xdr:row>
      <xdr:rowOff>42545</xdr:rowOff>
    </xdr:from>
    <xdr:to>
      <xdr:col>102</xdr:col>
      <xdr:colOff>114300</xdr:colOff>
      <xdr:row>86</xdr:row>
      <xdr:rowOff>43180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7113250" y="1478724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20955</xdr:rowOff>
    </xdr:from>
    <xdr:ext cx="469900" cy="258445"/>
    <xdr:sp macro="" textlink="">
      <xdr:nvSpPr>
        <xdr:cNvPr id="690" name="n_1aveValue【消防施設】&#10;一人当たり面積">
          <a:extLst>
            <a:ext uri="{FF2B5EF4-FFF2-40B4-BE49-F238E27FC236}">
              <a16:creationId xmlns:a16="http://schemas.microsoft.com/office/drawing/2014/main" id="{00000000-0008-0000-0F00-0000B2020000}"/>
            </a:ext>
          </a:extLst>
        </xdr:cNvPr>
        <xdr:cNvSpPr txBox="1"/>
      </xdr:nvSpPr>
      <xdr:spPr>
        <a:xfrm>
          <a:off x="19329400" y="14422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102235</xdr:rowOff>
    </xdr:from>
    <xdr:ext cx="469265" cy="258445"/>
    <xdr:sp macro="" textlink="">
      <xdr:nvSpPr>
        <xdr:cNvPr id="691" name="n_2aveValue【消防施設】&#10;一人当たり面積">
          <a:extLst>
            <a:ext uri="{FF2B5EF4-FFF2-40B4-BE49-F238E27FC236}">
              <a16:creationId xmlns:a16="http://schemas.microsoft.com/office/drawing/2014/main" id="{00000000-0008-0000-0F00-0000B3020000}"/>
            </a:ext>
          </a:extLst>
        </xdr:cNvPr>
        <xdr:cNvSpPr txBox="1"/>
      </xdr:nvSpPr>
      <xdr:spPr>
        <a:xfrm>
          <a:off x="18516600" y="1484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101600</xdr:rowOff>
    </xdr:from>
    <xdr:ext cx="469265" cy="259080"/>
    <xdr:sp macro="" textlink="">
      <xdr:nvSpPr>
        <xdr:cNvPr id="692" name="n_3aveValue【消防施設】&#10;一人当たり面積">
          <a:extLst>
            <a:ext uri="{FF2B5EF4-FFF2-40B4-BE49-F238E27FC236}">
              <a16:creationId xmlns:a16="http://schemas.microsoft.com/office/drawing/2014/main" id="{00000000-0008-0000-0F00-0000B4020000}"/>
            </a:ext>
          </a:extLst>
        </xdr:cNvPr>
        <xdr:cNvSpPr txBox="1"/>
      </xdr:nvSpPr>
      <xdr:spPr>
        <a:xfrm>
          <a:off x="17706975" y="14846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102870</xdr:rowOff>
    </xdr:from>
    <xdr:ext cx="469265" cy="259080"/>
    <xdr:sp macro="" textlink="">
      <xdr:nvSpPr>
        <xdr:cNvPr id="693" name="n_4aveValue【消防施設】&#10;一人当たり面積">
          <a:extLst>
            <a:ext uri="{FF2B5EF4-FFF2-40B4-BE49-F238E27FC236}">
              <a16:creationId xmlns:a16="http://schemas.microsoft.com/office/drawing/2014/main" id="{00000000-0008-0000-0F00-0000B5020000}"/>
            </a:ext>
          </a:extLst>
        </xdr:cNvPr>
        <xdr:cNvSpPr txBox="1"/>
      </xdr:nvSpPr>
      <xdr:spPr>
        <a:xfrm>
          <a:off x="16897350" y="1484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83185</xdr:rowOff>
    </xdr:from>
    <xdr:ext cx="469900" cy="259080"/>
    <xdr:sp macro="" textlink="">
      <xdr:nvSpPr>
        <xdr:cNvPr id="694" name="n_1mainValue【消防施設】&#10;一人当たり面積">
          <a:extLst>
            <a:ext uri="{FF2B5EF4-FFF2-40B4-BE49-F238E27FC236}">
              <a16:creationId xmlns:a16="http://schemas.microsoft.com/office/drawing/2014/main" id="{00000000-0008-0000-0F00-0000B6020000}"/>
            </a:ext>
          </a:extLst>
        </xdr:cNvPr>
        <xdr:cNvSpPr txBox="1"/>
      </xdr:nvSpPr>
      <xdr:spPr>
        <a:xfrm>
          <a:off x="19329400" y="14827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109220</xdr:rowOff>
    </xdr:from>
    <xdr:ext cx="469265" cy="258445"/>
    <xdr:sp macro="" textlink="">
      <xdr:nvSpPr>
        <xdr:cNvPr id="695" name="n_2mainValue【消防施設】&#10;一人当たり面積">
          <a:extLst>
            <a:ext uri="{FF2B5EF4-FFF2-40B4-BE49-F238E27FC236}">
              <a16:creationId xmlns:a16="http://schemas.microsoft.com/office/drawing/2014/main" id="{00000000-0008-0000-0F00-0000B7020000}"/>
            </a:ext>
          </a:extLst>
        </xdr:cNvPr>
        <xdr:cNvSpPr txBox="1"/>
      </xdr:nvSpPr>
      <xdr:spPr>
        <a:xfrm>
          <a:off x="18516600" y="14511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109855</xdr:rowOff>
    </xdr:from>
    <xdr:ext cx="469265" cy="258445"/>
    <xdr:sp macro="" textlink="">
      <xdr:nvSpPr>
        <xdr:cNvPr id="696" name="n_3mainValue【消防施設】&#10;一人当たり面積">
          <a:extLst>
            <a:ext uri="{FF2B5EF4-FFF2-40B4-BE49-F238E27FC236}">
              <a16:creationId xmlns:a16="http://schemas.microsoft.com/office/drawing/2014/main" id="{00000000-0008-0000-0F00-0000B8020000}"/>
            </a:ext>
          </a:extLst>
        </xdr:cNvPr>
        <xdr:cNvSpPr txBox="1"/>
      </xdr:nvSpPr>
      <xdr:spPr>
        <a:xfrm>
          <a:off x="17706975" y="14511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110490</xdr:rowOff>
    </xdr:from>
    <xdr:ext cx="469265" cy="258445"/>
    <xdr:sp macro="" textlink="">
      <xdr:nvSpPr>
        <xdr:cNvPr id="697" name="n_4mainValue【消防施設】&#10;一人当たり面積">
          <a:extLst>
            <a:ext uri="{FF2B5EF4-FFF2-40B4-BE49-F238E27FC236}">
              <a16:creationId xmlns:a16="http://schemas.microsoft.com/office/drawing/2014/main" id="{00000000-0008-0000-0F00-0000B9020000}"/>
            </a:ext>
          </a:extLst>
        </xdr:cNvPr>
        <xdr:cNvSpPr txBox="1"/>
      </xdr:nvSpPr>
      <xdr:spPr>
        <a:xfrm>
          <a:off x="16897350" y="14512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1414125" y="156210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15252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15252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461875"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461875"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3509625"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3509625"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1414125" y="167640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13760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1414125" y="190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099439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1414125" y="1872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099439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1414125" y="183972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1042650"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1414125" y="180701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1042650"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1414125" y="1774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1042650"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1414125" y="1741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1042650"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1414125" y="1709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84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1106785"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1414125" y="1676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00000000-0008-0000-0F00-0000D2020000}"/>
            </a:ext>
          </a:extLst>
        </xdr:cNvPr>
        <xdr:cNvSpPr/>
      </xdr:nvSpPr>
      <xdr:spPr>
        <a:xfrm>
          <a:off x="11414125" y="167640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121920</xdr:rowOff>
    </xdr:from>
    <xdr:to>
      <xdr:col>85</xdr:col>
      <xdr:colOff>126365</xdr:colOff>
      <xdr:row>109</xdr:row>
      <xdr:rowOff>35560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4969490" y="1709547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265" cy="259080"/>
    <xdr:sp macro="" textlink="">
      <xdr:nvSpPr>
        <xdr:cNvPr id="724" name="【庁舎】&#10;有形固定資産減価償却率最小値テキスト">
          <a:extLst>
            <a:ext uri="{FF2B5EF4-FFF2-40B4-BE49-F238E27FC236}">
              <a16:creationId xmlns:a16="http://schemas.microsoft.com/office/drawing/2014/main" id="{00000000-0008-0000-0F00-0000D4020000}"/>
            </a:ext>
          </a:extLst>
        </xdr:cNvPr>
        <xdr:cNvSpPr txBox="1"/>
      </xdr:nvSpPr>
      <xdr:spPr>
        <a:xfrm>
          <a:off x="15008225" y="1872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4881225" y="1872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68580</xdr:rowOff>
    </xdr:from>
    <xdr:ext cx="339725" cy="259080"/>
    <xdr:sp macro="" textlink="">
      <xdr:nvSpPr>
        <xdr:cNvPr id="726" name="【庁舎】&#10;有形固定資産減価償却率最大値テキスト">
          <a:extLst>
            <a:ext uri="{FF2B5EF4-FFF2-40B4-BE49-F238E27FC236}">
              <a16:creationId xmlns:a16="http://schemas.microsoft.com/office/drawing/2014/main" id="{00000000-0008-0000-0F00-0000D6020000}"/>
            </a:ext>
          </a:extLst>
        </xdr:cNvPr>
        <xdr:cNvSpPr txBox="1"/>
      </xdr:nvSpPr>
      <xdr:spPr>
        <a:xfrm>
          <a:off x="15008225" y="1687068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4881225" y="17095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52705</xdr:rowOff>
    </xdr:from>
    <xdr:ext cx="404495" cy="258445"/>
    <xdr:sp macro="" textlink="">
      <xdr:nvSpPr>
        <xdr:cNvPr id="728" name="【庁舎】&#10;有形固定資産減価償却率平均値テキスト">
          <a:extLst>
            <a:ext uri="{FF2B5EF4-FFF2-40B4-BE49-F238E27FC236}">
              <a16:creationId xmlns:a16="http://schemas.microsoft.com/office/drawing/2014/main" id="{00000000-0008-0000-0F00-0000D8020000}"/>
            </a:ext>
          </a:extLst>
        </xdr:cNvPr>
        <xdr:cNvSpPr txBox="1"/>
      </xdr:nvSpPr>
      <xdr:spPr>
        <a:xfrm>
          <a:off x="15008225" y="178835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74930</xdr:rowOff>
    </xdr:from>
    <xdr:to>
      <xdr:col>85</xdr:col>
      <xdr:colOff>174625</xdr:colOff>
      <xdr:row>105</xdr:row>
      <xdr:rowOff>4445</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4919325" y="179057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57785</xdr:rowOff>
    </xdr:from>
    <xdr:to>
      <xdr:col>81</xdr:col>
      <xdr:colOff>101600</xdr:colOff>
      <xdr:row>104</xdr:row>
      <xdr:rowOff>159385</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4144625"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144780</xdr:rowOff>
    </xdr:from>
    <xdr:to>
      <xdr:col>76</xdr:col>
      <xdr:colOff>165100</xdr:colOff>
      <xdr:row>105</xdr:row>
      <xdr:rowOff>74930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33350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97790</xdr:rowOff>
    </xdr:from>
    <xdr:to>
      <xdr:col>72</xdr:col>
      <xdr:colOff>38100</xdr:colOff>
      <xdr:row>105</xdr:row>
      <xdr:rowOff>27305</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2525375" y="179285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50165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1699875"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47955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32111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3983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576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107</xdr:row>
      <xdr:rowOff>2540</xdr:rowOff>
    </xdr:from>
    <xdr:to>
      <xdr:col>81</xdr:col>
      <xdr:colOff>101600</xdr:colOff>
      <xdr:row>107</xdr:row>
      <xdr:rowOff>104140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4144625"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157480</xdr:rowOff>
    </xdr:from>
    <xdr:to>
      <xdr:col>76</xdr:col>
      <xdr:colOff>165100</xdr:colOff>
      <xdr:row>107</xdr:row>
      <xdr:rowOff>87630</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33350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36830</xdr:rowOff>
    </xdr:from>
    <xdr:to>
      <xdr:col>81</xdr:col>
      <xdr:colOff>50800</xdr:colOff>
      <xdr:row>107</xdr:row>
      <xdr:rowOff>53340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3385800" y="1838198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143510</xdr:rowOff>
    </xdr:from>
    <xdr:to>
      <xdr:col>72</xdr:col>
      <xdr:colOff>38100</xdr:colOff>
      <xdr:row>107</xdr:row>
      <xdr:rowOff>73025</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2525375" y="183172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107</xdr:row>
      <xdr:rowOff>22225</xdr:rowOff>
    </xdr:from>
    <xdr:to>
      <xdr:col>76</xdr:col>
      <xdr:colOff>114300</xdr:colOff>
      <xdr:row>107</xdr:row>
      <xdr:rowOff>36830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573000" y="1836737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125095</xdr:rowOff>
    </xdr:from>
    <xdr:to>
      <xdr:col>67</xdr:col>
      <xdr:colOff>101600</xdr:colOff>
      <xdr:row>107</xdr:row>
      <xdr:rowOff>55245</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1699875" y="182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4445</xdr:rowOff>
    </xdr:from>
    <xdr:to>
      <xdr:col>71</xdr:col>
      <xdr:colOff>174625</xdr:colOff>
      <xdr:row>107</xdr:row>
      <xdr:rowOff>22225</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1750675" y="1834959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4445</xdr:rowOff>
    </xdr:from>
    <xdr:ext cx="405130" cy="259080"/>
    <xdr:sp macro="" textlink="">
      <xdr:nvSpPr>
        <xdr:cNvPr id="746" name="n_1aveValue【庁舎】&#10;有形固定資産減価償却率">
          <a:extLst>
            <a:ext uri="{FF2B5EF4-FFF2-40B4-BE49-F238E27FC236}">
              <a16:creationId xmlns:a16="http://schemas.microsoft.com/office/drawing/2014/main" id="{00000000-0008-0000-0F00-0000EA020000}"/>
            </a:ext>
          </a:extLst>
        </xdr:cNvPr>
        <xdr:cNvSpPr txBox="1"/>
      </xdr:nvSpPr>
      <xdr:spPr>
        <a:xfrm>
          <a:off x="13996035"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91440</xdr:rowOff>
    </xdr:from>
    <xdr:ext cx="405130" cy="259080"/>
    <xdr:sp macro="" textlink="">
      <xdr:nvSpPr>
        <xdr:cNvPr id="747" name="n_2aveValue【庁舎】&#10;有形固定資産減価償却率">
          <a:extLst>
            <a:ext uri="{FF2B5EF4-FFF2-40B4-BE49-F238E27FC236}">
              <a16:creationId xmlns:a16="http://schemas.microsoft.com/office/drawing/2014/main" id="{00000000-0008-0000-0F00-0000EB020000}"/>
            </a:ext>
          </a:extLst>
        </xdr:cNvPr>
        <xdr:cNvSpPr txBox="1"/>
      </xdr:nvSpPr>
      <xdr:spPr>
        <a:xfrm>
          <a:off x="13199110" y="1775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43815</xdr:rowOff>
    </xdr:from>
    <xdr:ext cx="405130" cy="258445"/>
    <xdr:sp macro="" textlink="">
      <xdr:nvSpPr>
        <xdr:cNvPr id="748" name="n_3aveValue【庁舎】&#10;有形固定資産減価償却率">
          <a:extLst>
            <a:ext uri="{FF2B5EF4-FFF2-40B4-BE49-F238E27FC236}">
              <a16:creationId xmlns:a16="http://schemas.microsoft.com/office/drawing/2014/main" id="{00000000-0008-0000-0F00-0000EC020000}"/>
            </a:ext>
          </a:extLst>
        </xdr:cNvPr>
        <xdr:cNvSpPr txBox="1"/>
      </xdr:nvSpPr>
      <xdr:spPr>
        <a:xfrm>
          <a:off x="12389485" y="17703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66675</xdr:rowOff>
    </xdr:from>
    <xdr:ext cx="405130" cy="258445"/>
    <xdr:sp macro="" textlink="">
      <xdr:nvSpPr>
        <xdr:cNvPr id="749" name="n_4aveValue【庁舎】&#10;有形固定資産減価償却率">
          <a:extLst>
            <a:ext uri="{FF2B5EF4-FFF2-40B4-BE49-F238E27FC236}">
              <a16:creationId xmlns:a16="http://schemas.microsoft.com/office/drawing/2014/main" id="{00000000-0008-0000-0F00-0000ED020000}"/>
            </a:ext>
          </a:extLst>
        </xdr:cNvPr>
        <xdr:cNvSpPr txBox="1"/>
      </xdr:nvSpPr>
      <xdr:spPr>
        <a:xfrm>
          <a:off x="11563985" y="17726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95250</xdr:rowOff>
    </xdr:from>
    <xdr:ext cx="405130" cy="259080"/>
    <xdr:sp macro="" textlink="">
      <xdr:nvSpPr>
        <xdr:cNvPr id="750" name="n_1mainValue【庁舎】&#10;有形固定資産減価償却率">
          <a:extLst>
            <a:ext uri="{FF2B5EF4-FFF2-40B4-BE49-F238E27FC236}">
              <a16:creationId xmlns:a16="http://schemas.microsoft.com/office/drawing/2014/main" id="{00000000-0008-0000-0F00-0000EE020000}"/>
            </a:ext>
          </a:extLst>
        </xdr:cNvPr>
        <xdr:cNvSpPr txBox="1"/>
      </xdr:nvSpPr>
      <xdr:spPr>
        <a:xfrm>
          <a:off x="13996035" y="1844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78740</xdr:rowOff>
    </xdr:from>
    <xdr:ext cx="405130" cy="259080"/>
    <xdr:sp macro="" textlink="">
      <xdr:nvSpPr>
        <xdr:cNvPr id="751" name="n_2mainValue【庁舎】&#10;有形固定資産減価償却率">
          <a:extLst>
            <a:ext uri="{FF2B5EF4-FFF2-40B4-BE49-F238E27FC236}">
              <a16:creationId xmlns:a16="http://schemas.microsoft.com/office/drawing/2014/main" id="{00000000-0008-0000-0F00-0000EF020000}"/>
            </a:ext>
          </a:extLst>
        </xdr:cNvPr>
        <xdr:cNvSpPr txBox="1"/>
      </xdr:nvSpPr>
      <xdr:spPr>
        <a:xfrm>
          <a:off x="13199110" y="1842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64135</xdr:rowOff>
    </xdr:from>
    <xdr:ext cx="405130" cy="258445"/>
    <xdr:sp macro="" textlink="">
      <xdr:nvSpPr>
        <xdr:cNvPr id="752" name="n_3mainValue【庁舎】&#10;有形固定資産減価償却率">
          <a:extLst>
            <a:ext uri="{FF2B5EF4-FFF2-40B4-BE49-F238E27FC236}">
              <a16:creationId xmlns:a16="http://schemas.microsoft.com/office/drawing/2014/main" id="{00000000-0008-0000-0F00-0000F0020000}"/>
            </a:ext>
          </a:extLst>
        </xdr:cNvPr>
        <xdr:cNvSpPr txBox="1"/>
      </xdr:nvSpPr>
      <xdr:spPr>
        <a:xfrm>
          <a:off x="12389485" y="18409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46355</xdr:rowOff>
    </xdr:from>
    <xdr:ext cx="405130" cy="259080"/>
    <xdr:sp macro="" textlink="">
      <xdr:nvSpPr>
        <xdr:cNvPr id="753" name="n_4mainValue【庁舎】&#10;有形固定資産減価償却率">
          <a:extLst>
            <a:ext uri="{FF2B5EF4-FFF2-40B4-BE49-F238E27FC236}">
              <a16:creationId xmlns:a16="http://schemas.microsoft.com/office/drawing/2014/main" id="{00000000-0008-0000-0F00-0000F1020000}"/>
            </a:ext>
          </a:extLst>
        </xdr:cNvPr>
        <xdr:cNvSpPr txBox="1"/>
      </xdr:nvSpPr>
      <xdr:spPr>
        <a:xfrm>
          <a:off x="11563985" y="18391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6764000" y="156210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68910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68910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781175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781175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8859500" y="1628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8859500" y="1648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6764000" y="167640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741775"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764000" y="190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764000" y="186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344265"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764000" y="182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6344265"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764000" y="179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6344265"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764000" y="175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6344265"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6764000" y="1714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0860" cy="2584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6280130" y="1700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764000" y="1676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086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280130" y="1662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00000000-0008-0000-0F00-000008030000}"/>
            </a:ext>
          </a:extLst>
        </xdr:cNvPr>
        <xdr:cNvSpPr/>
      </xdr:nvSpPr>
      <xdr:spPr>
        <a:xfrm>
          <a:off x="16764000" y="167640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170180</xdr:rowOff>
    </xdr:from>
    <xdr:to>
      <xdr:col>116</xdr:col>
      <xdr:colOff>62865</xdr:colOff>
      <xdr:row>108</xdr:row>
      <xdr:rowOff>128270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20319365" y="173151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132080</xdr:rowOff>
    </xdr:from>
    <xdr:ext cx="469265" cy="258445"/>
    <xdr:sp macro="" textlink="">
      <xdr:nvSpPr>
        <xdr:cNvPr id="778" name="【庁舎】&#10;一人当たり面積最小値テキスト">
          <a:extLst>
            <a:ext uri="{FF2B5EF4-FFF2-40B4-BE49-F238E27FC236}">
              <a16:creationId xmlns:a16="http://schemas.microsoft.com/office/drawing/2014/main" id="{00000000-0008-0000-0F00-00000A030000}"/>
            </a:ext>
          </a:extLst>
        </xdr:cNvPr>
        <xdr:cNvSpPr txBox="1"/>
      </xdr:nvSpPr>
      <xdr:spPr>
        <a:xfrm>
          <a:off x="20358100" y="18648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128270</xdr:rowOff>
    </xdr:from>
    <xdr:to>
      <xdr:col>116</xdr:col>
      <xdr:colOff>152400</xdr:colOff>
      <xdr:row>108</xdr:row>
      <xdr:rowOff>128270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20246975" y="18644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116840</xdr:rowOff>
    </xdr:from>
    <xdr:ext cx="534035" cy="259080"/>
    <xdr:sp macro="" textlink="">
      <xdr:nvSpPr>
        <xdr:cNvPr id="780" name="【庁舎】&#10;一人当たり面積最大値テキスト">
          <a:extLst>
            <a:ext uri="{FF2B5EF4-FFF2-40B4-BE49-F238E27FC236}">
              <a16:creationId xmlns:a16="http://schemas.microsoft.com/office/drawing/2014/main" id="{00000000-0008-0000-0F00-00000C030000}"/>
            </a:ext>
          </a:extLst>
        </xdr:cNvPr>
        <xdr:cNvSpPr txBox="1"/>
      </xdr:nvSpPr>
      <xdr:spPr>
        <a:xfrm>
          <a:off x="20358100" y="1709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170180</xdr:rowOff>
    </xdr:from>
    <xdr:to>
      <xdr:col>116</xdr:col>
      <xdr:colOff>152400</xdr:colOff>
      <xdr:row>100</xdr:row>
      <xdr:rowOff>170180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20246975" y="17315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129540</xdr:rowOff>
    </xdr:from>
    <xdr:ext cx="469265" cy="259080"/>
    <xdr:sp macro="" textlink="">
      <xdr:nvSpPr>
        <xdr:cNvPr id="782" name="【庁舎】&#10;一人当たり面積平均値テキスト">
          <a:extLst>
            <a:ext uri="{FF2B5EF4-FFF2-40B4-BE49-F238E27FC236}">
              <a16:creationId xmlns:a16="http://schemas.microsoft.com/office/drawing/2014/main" id="{00000000-0008-0000-0F00-00000E030000}"/>
            </a:ext>
          </a:extLst>
        </xdr:cNvPr>
        <xdr:cNvSpPr txBox="1"/>
      </xdr:nvSpPr>
      <xdr:spPr>
        <a:xfrm>
          <a:off x="20358100" y="184746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202692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153035</xdr:rowOff>
    </xdr:from>
    <xdr:to>
      <xdr:col>112</xdr:col>
      <xdr:colOff>38100</xdr:colOff>
      <xdr:row>108</xdr:row>
      <xdr:rowOff>83185</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9510375" y="1849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36195</xdr:rowOff>
    </xdr:from>
    <xdr:to>
      <xdr:col>107</xdr:col>
      <xdr:colOff>101600</xdr:colOff>
      <xdr:row>108</xdr:row>
      <xdr:rowOff>137795</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8684875" y="18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34925</xdr:rowOff>
    </xdr:from>
    <xdr:to>
      <xdr:col>102</xdr:col>
      <xdr:colOff>165100</xdr:colOff>
      <xdr:row>108</xdr:row>
      <xdr:rowOff>136525</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787525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16510</xdr:rowOff>
    </xdr:from>
    <xdr:to>
      <xdr:col>98</xdr:col>
      <xdr:colOff>38100</xdr:colOff>
      <xdr:row>108</xdr:row>
      <xdr:rowOff>118110</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7065625" y="18533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201453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93833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561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7514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938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108</xdr:row>
      <xdr:rowOff>71755</xdr:rowOff>
    </xdr:from>
    <xdr:to>
      <xdr:col>112</xdr:col>
      <xdr:colOff>38100</xdr:colOff>
      <xdr:row>109</xdr:row>
      <xdr:rowOff>1905</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9510375" y="18588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71755</xdr:rowOff>
    </xdr:from>
    <xdr:to>
      <xdr:col>107</xdr:col>
      <xdr:colOff>101600</xdr:colOff>
      <xdr:row>109</xdr:row>
      <xdr:rowOff>1905</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8684875" y="185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122555</xdr:rowOff>
    </xdr:from>
    <xdr:to>
      <xdr:col>111</xdr:col>
      <xdr:colOff>174625</xdr:colOff>
      <xdr:row>108</xdr:row>
      <xdr:rowOff>122555</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18735675" y="186391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70485</xdr:rowOff>
    </xdr:from>
    <xdr:to>
      <xdr:col>102</xdr:col>
      <xdr:colOff>165100</xdr:colOff>
      <xdr:row>109</xdr:row>
      <xdr:rowOff>635</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17875250" y="18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121285</xdr:rowOff>
    </xdr:from>
    <xdr:to>
      <xdr:col>107</xdr:col>
      <xdr:colOff>50800</xdr:colOff>
      <xdr:row>108</xdr:row>
      <xdr:rowOff>122555</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7926050" y="186378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70485</xdr:rowOff>
    </xdr:from>
    <xdr:to>
      <xdr:col>98</xdr:col>
      <xdr:colOff>38100</xdr:colOff>
      <xdr:row>109</xdr:row>
      <xdr:rowOff>635</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7065625" y="18587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108</xdr:row>
      <xdr:rowOff>121285</xdr:rowOff>
    </xdr:from>
    <xdr:to>
      <xdr:col>102</xdr:col>
      <xdr:colOff>114300</xdr:colOff>
      <xdr:row>108</xdr:row>
      <xdr:rowOff>121285</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7113250" y="186378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99695</xdr:rowOff>
    </xdr:from>
    <xdr:ext cx="469900" cy="258445"/>
    <xdr:sp macro="" textlink="">
      <xdr:nvSpPr>
        <xdr:cNvPr id="800" name="n_1aveValue【庁舎】&#10;一人当たり面積">
          <a:extLst>
            <a:ext uri="{FF2B5EF4-FFF2-40B4-BE49-F238E27FC236}">
              <a16:creationId xmlns:a16="http://schemas.microsoft.com/office/drawing/2014/main" id="{00000000-0008-0000-0F00-000020030000}"/>
            </a:ext>
          </a:extLst>
        </xdr:cNvPr>
        <xdr:cNvSpPr txBox="1"/>
      </xdr:nvSpPr>
      <xdr:spPr>
        <a:xfrm>
          <a:off x="19329400" y="18273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154940</xdr:rowOff>
    </xdr:from>
    <xdr:ext cx="469265" cy="258445"/>
    <xdr:sp macro="" textlink="">
      <xdr:nvSpPr>
        <xdr:cNvPr id="801" name="n_2aveValue【庁舎】&#10;一人当たり面積">
          <a:extLst>
            <a:ext uri="{FF2B5EF4-FFF2-40B4-BE49-F238E27FC236}">
              <a16:creationId xmlns:a16="http://schemas.microsoft.com/office/drawing/2014/main" id="{00000000-0008-0000-0F00-000021030000}"/>
            </a:ext>
          </a:extLst>
        </xdr:cNvPr>
        <xdr:cNvSpPr txBox="1"/>
      </xdr:nvSpPr>
      <xdr:spPr>
        <a:xfrm>
          <a:off x="1851660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153035</xdr:rowOff>
    </xdr:from>
    <xdr:ext cx="469265" cy="259080"/>
    <xdr:sp macro="" textlink="">
      <xdr:nvSpPr>
        <xdr:cNvPr id="802" name="n_3aveValue【庁舎】&#10;一人当たり面積">
          <a:extLst>
            <a:ext uri="{FF2B5EF4-FFF2-40B4-BE49-F238E27FC236}">
              <a16:creationId xmlns:a16="http://schemas.microsoft.com/office/drawing/2014/main" id="{00000000-0008-0000-0F00-000022030000}"/>
            </a:ext>
          </a:extLst>
        </xdr:cNvPr>
        <xdr:cNvSpPr txBox="1"/>
      </xdr:nvSpPr>
      <xdr:spPr>
        <a:xfrm>
          <a:off x="17706975" y="18326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134620</xdr:rowOff>
    </xdr:from>
    <xdr:ext cx="469265" cy="258445"/>
    <xdr:sp macro="" textlink="">
      <xdr:nvSpPr>
        <xdr:cNvPr id="803" name="n_4aveValue【庁舎】&#10;一人当たり面積">
          <a:extLst>
            <a:ext uri="{FF2B5EF4-FFF2-40B4-BE49-F238E27FC236}">
              <a16:creationId xmlns:a16="http://schemas.microsoft.com/office/drawing/2014/main" id="{00000000-0008-0000-0F00-000023030000}"/>
            </a:ext>
          </a:extLst>
        </xdr:cNvPr>
        <xdr:cNvSpPr txBox="1"/>
      </xdr:nvSpPr>
      <xdr:spPr>
        <a:xfrm>
          <a:off x="16897350" y="18308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164465</xdr:rowOff>
    </xdr:from>
    <xdr:ext cx="469900" cy="259080"/>
    <xdr:sp macro="" textlink="">
      <xdr:nvSpPr>
        <xdr:cNvPr id="804" name="n_1mainValue【庁舎】&#10;一人当たり面積">
          <a:extLst>
            <a:ext uri="{FF2B5EF4-FFF2-40B4-BE49-F238E27FC236}">
              <a16:creationId xmlns:a16="http://schemas.microsoft.com/office/drawing/2014/main" id="{00000000-0008-0000-0F00-000024030000}"/>
            </a:ext>
          </a:extLst>
        </xdr:cNvPr>
        <xdr:cNvSpPr txBox="1"/>
      </xdr:nvSpPr>
      <xdr:spPr>
        <a:xfrm>
          <a:off x="19329400" y="18681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164465</xdr:rowOff>
    </xdr:from>
    <xdr:ext cx="469265" cy="259080"/>
    <xdr:sp macro="" textlink="">
      <xdr:nvSpPr>
        <xdr:cNvPr id="805" name="n_2mainValue【庁舎】&#10;一人当たり面積">
          <a:extLst>
            <a:ext uri="{FF2B5EF4-FFF2-40B4-BE49-F238E27FC236}">
              <a16:creationId xmlns:a16="http://schemas.microsoft.com/office/drawing/2014/main" id="{00000000-0008-0000-0F00-000025030000}"/>
            </a:ext>
          </a:extLst>
        </xdr:cNvPr>
        <xdr:cNvSpPr txBox="1"/>
      </xdr:nvSpPr>
      <xdr:spPr>
        <a:xfrm>
          <a:off x="18516600" y="18681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163195</xdr:rowOff>
    </xdr:from>
    <xdr:ext cx="469265" cy="259080"/>
    <xdr:sp macro="" textlink="">
      <xdr:nvSpPr>
        <xdr:cNvPr id="806" name="n_3mainValue【庁舎】&#10;一人当たり面積">
          <a:extLst>
            <a:ext uri="{FF2B5EF4-FFF2-40B4-BE49-F238E27FC236}">
              <a16:creationId xmlns:a16="http://schemas.microsoft.com/office/drawing/2014/main" id="{00000000-0008-0000-0F00-000026030000}"/>
            </a:ext>
          </a:extLst>
        </xdr:cNvPr>
        <xdr:cNvSpPr txBox="1"/>
      </xdr:nvSpPr>
      <xdr:spPr>
        <a:xfrm>
          <a:off x="17706975" y="18679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163195</xdr:rowOff>
    </xdr:from>
    <xdr:ext cx="469265" cy="259080"/>
    <xdr:sp macro="" textlink="">
      <xdr:nvSpPr>
        <xdr:cNvPr id="807" name="n_4mainValue【庁舎】&#10;一人当たり面積">
          <a:extLst>
            <a:ext uri="{FF2B5EF4-FFF2-40B4-BE49-F238E27FC236}">
              <a16:creationId xmlns:a16="http://schemas.microsoft.com/office/drawing/2014/main" id="{00000000-0008-0000-0F00-000027030000}"/>
            </a:ext>
          </a:extLst>
        </xdr:cNvPr>
        <xdr:cNvSpPr txBox="1"/>
      </xdr:nvSpPr>
      <xdr:spPr>
        <a:xfrm>
          <a:off x="16897350" y="18679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698500" y="194310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698500" y="19494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774700" y="197485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n-lt"/>
              <a:ea typeface="+mn-ea"/>
              <a:cs typeface="+mn-cs"/>
            </a:rPr>
            <a:t>　近年建替えを行った図書館</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有形固定資産減価償却率の減少が</a:t>
          </a:r>
          <a:r>
            <a:rPr lang="ja-JP" altLang="en-US" sz="1200" b="0" i="0" baseline="0">
              <a:solidFill>
                <a:schemeClr val="dk1"/>
              </a:solidFill>
              <a:effectLst/>
              <a:latin typeface="+mn-lt"/>
              <a:ea typeface="+mn-ea"/>
              <a:cs typeface="+mn-cs"/>
            </a:rPr>
            <a:t>あり、また庁舎や消防施設</a:t>
          </a:r>
          <a:r>
            <a:rPr lang="ja-JP" altLang="ja-JP" sz="1200" b="0" i="0" baseline="0">
              <a:solidFill>
                <a:schemeClr val="dk1"/>
              </a:solidFill>
              <a:effectLst/>
              <a:latin typeface="+mn-lt"/>
              <a:ea typeface="+mn-ea"/>
              <a:cs typeface="+mn-cs"/>
            </a:rPr>
            <a:t>については、</a:t>
          </a:r>
          <a:r>
            <a:rPr lang="ja-JP" altLang="en-US" sz="1200" b="0" i="0" baseline="0">
              <a:solidFill>
                <a:schemeClr val="dk1"/>
              </a:solidFill>
              <a:effectLst/>
              <a:latin typeface="+mn-lt"/>
              <a:ea typeface="+mn-ea"/>
              <a:cs typeface="+mn-cs"/>
            </a:rPr>
            <a:t>建替え予定の為、今後減少のめどが立っている。しかしながら、</a:t>
          </a:r>
          <a:r>
            <a:rPr lang="ja-JP" altLang="ja-JP" sz="1200" b="0" i="0" baseline="0">
              <a:solidFill>
                <a:schemeClr val="dk1"/>
              </a:solidFill>
              <a:effectLst/>
              <a:latin typeface="+mn-lt"/>
              <a:ea typeface="+mn-ea"/>
              <a:cs typeface="+mn-cs"/>
            </a:rPr>
            <a:t>類似団体と比較して高くなっている施設は、保健センター・保健所がある。</a:t>
          </a:r>
          <a:endParaRPr lang="ja-JP" altLang="ja-JP" sz="1200">
            <a:effectLst/>
          </a:endParaRPr>
        </a:p>
        <a:p>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保健センターにおいては災害対応等においても重要な施設となる為、計画的な改修も視野に入れる必要がある。今後も本データや公共施設総合管理計画を基に、計画的な更新をしていく必要がある。</a:t>
          </a:r>
          <a:endParaRPr lang="en-US" altLang="ja-JP" sz="12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endParaRPr lang="ja-JP" altLang="ja-JP">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2207;&#21209;/&#23546;&#23614;/&#36001;&#25919;%20-%20kensuke2%2030.06.13/&#27770;&#31639;&#32113;&#35336;/R03&#27770;&#32113;/&#9733;&#25552;&#20986;&#29992;/&#9733;&#26368;&#26032;&#12304;&#26908;&#21454;&#35519;&#26360;&#12305;/&#12308;394106_&#26085;&#39640;&#26449;&#12309;&#12304;R3&#27770;&#32113;&#12305;&#26908;&#21454;&#35519;&#26360;.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Users/441092/Desktop/&#21205;&#20316;&#30906;&#35469;&#29992;/&#22269;&#27096;&#24335;&#65288;2-1&#65289;.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111701/02&#36001;&#25919;&#29677;/01&#36001;&#25919;&#29677;&#65288;&#24066;&#30010;&#26449;&#36001;&#25919;&#65289;/&#20104;&#31639;&#35519;&#12409;/H22/H22.3&#26376;/220430&#22269;&#25552;&#20986;/39&#39640;&#30693;&#30476;&#27096;&#24335;/39&#39640;&#30693;&#30476;&#27096;&#24335;&#65297;.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4"/>
      <sheetName val="5"/>
      <sheetName val="6"/>
      <sheetName val="7"/>
      <sheetName val="8"/>
      <sheetName val="9"/>
      <sheetName val="11"/>
      <sheetName val="10"/>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Sheet1"/>
    </sheetNames>
    <sheetDataSet>
      <sheetData sheetId="0"/>
      <sheetData sheetId="1">
        <row r="16">
          <cell r="E16">
            <v>2319277</v>
          </cell>
        </row>
      </sheetData>
      <sheetData sheetId="2"/>
      <sheetData sheetId="3"/>
      <sheetData sheetId="4"/>
      <sheetData sheetId="5"/>
      <sheetData sheetId="6"/>
      <sheetData sheetId="7"/>
      <sheetData sheetId="8"/>
      <sheetData sheetId="9"/>
      <sheetData sheetId="10">
        <row r="7">
          <cell r="F7">
            <v>525916</v>
          </cell>
        </row>
        <row r="8">
          <cell r="F8">
            <v>32666</v>
          </cell>
        </row>
        <row r="9">
          <cell r="F9">
            <v>163318</v>
          </cell>
        </row>
        <row r="11">
          <cell r="F11">
            <v>5973</v>
          </cell>
        </row>
        <row r="12">
          <cell r="F12">
            <v>1794959</v>
          </cell>
        </row>
        <row r="13">
          <cell r="F13">
            <v>37808</v>
          </cell>
        </row>
        <row r="14">
          <cell r="F14">
            <v>929151</v>
          </cell>
        </row>
        <row r="18">
          <cell r="F18">
            <v>348522</v>
          </cell>
        </row>
        <row r="21">
          <cell r="F21">
            <v>111304</v>
          </cell>
        </row>
        <row r="22">
          <cell r="F22">
            <v>580475</v>
          </cell>
        </row>
        <row r="23">
          <cell r="F23">
            <v>1473648</v>
          </cell>
        </row>
        <row r="31">
          <cell r="F31">
            <v>6358572</v>
          </cell>
          <cell r="R31">
            <v>5366115</v>
          </cell>
        </row>
      </sheetData>
      <sheetData sheetId="11">
        <row r="16">
          <cell r="B16">
            <v>6186</v>
          </cell>
        </row>
      </sheetData>
      <sheetData sheetId="12"/>
      <sheetData sheetId="13">
        <row r="7">
          <cell r="H7">
            <v>525916</v>
          </cell>
        </row>
        <row r="8">
          <cell r="H8">
            <v>525916</v>
          </cell>
        </row>
        <row r="9">
          <cell r="H9">
            <v>186018</v>
          </cell>
        </row>
        <row r="12">
          <cell r="H12">
            <v>280664</v>
          </cell>
        </row>
        <row r="13">
          <cell r="H13">
            <v>24844</v>
          </cell>
        </row>
        <row r="14">
          <cell r="H14">
            <v>34390</v>
          </cell>
        </row>
        <row r="15">
          <cell r="H15">
            <v>0</v>
          </cell>
        </row>
        <row r="17">
          <cell r="H17">
            <v>0</v>
          </cell>
        </row>
        <row r="22">
          <cell r="H22">
            <v>525916</v>
          </cell>
        </row>
        <row r="32">
          <cell r="H32">
            <v>5976</v>
          </cell>
        </row>
        <row r="37">
          <cell r="H37">
            <v>0</v>
          </cell>
        </row>
        <row r="41">
          <cell r="H41">
            <v>0</v>
          </cell>
        </row>
        <row r="42">
          <cell r="H42">
            <v>0</v>
          </cell>
        </row>
        <row r="43">
          <cell r="H43">
            <v>0</v>
          </cell>
        </row>
        <row r="44">
          <cell r="H44">
            <v>5976</v>
          </cell>
        </row>
      </sheetData>
      <sheetData sheetId="14">
        <row r="7">
          <cell r="F7">
            <v>51753</v>
          </cell>
        </row>
        <row r="8">
          <cell r="F8">
            <v>2173945</v>
          </cell>
        </row>
        <row r="9">
          <cell r="F9">
            <v>1015387</v>
          </cell>
        </row>
        <row r="10">
          <cell r="F10">
            <v>302576</v>
          </cell>
        </row>
        <row r="11">
          <cell r="F11">
            <v>0</v>
          </cell>
        </row>
        <row r="12">
          <cell r="F12">
            <v>199974</v>
          </cell>
        </row>
        <row r="13">
          <cell r="F13">
            <v>36764</v>
          </cell>
        </row>
        <row r="14">
          <cell r="F14">
            <v>914221</v>
          </cell>
        </row>
        <row r="15">
          <cell r="F15">
            <v>331795</v>
          </cell>
        </row>
        <row r="16">
          <cell r="F16">
            <v>350706</v>
          </cell>
        </row>
        <row r="17">
          <cell r="F17">
            <v>34772</v>
          </cell>
        </row>
        <row r="18">
          <cell r="F18">
            <v>625467</v>
          </cell>
        </row>
        <row r="20">
          <cell r="F20">
            <v>6037360</v>
          </cell>
        </row>
        <row r="21">
          <cell r="F21">
            <v>3185732</v>
          </cell>
        </row>
      </sheetData>
      <sheetData sheetId="15"/>
      <sheetData sheetId="16"/>
      <sheetData sheetId="17">
        <row r="8">
          <cell r="H8">
            <v>626400</v>
          </cell>
          <cell r="L8">
            <v>634780</v>
          </cell>
        </row>
        <row r="10">
          <cell r="H10">
            <v>530532</v>
          </cell>
          <cell r="L10">
            <v>391422</v>
          </cell>
        </row>
        <row r="11">
          <cell r="H11">
            <v>625467</v>
          </cell>
          <cell r="L11">
            <v>462866</v>
          </cell>
        </row>
        <row r="12">
          <cell r="H12">
            <v>2269018</v>
          </cell>
          <cell r="L12">
            <v>998410</v>
          </cell>
        </row>
        <row r="23">
          <cell r="H23">
            <v>6037360</v>
          </cell>
          <cell r="L23">
            <v>4785640</v>
          </cell>
        </row>
      </sheetData>
      <sheetData sheetId="18">
        <row r="12">
          <cell r="F12">
            <v>5784</v>
          </cell>
        </row>
        <row r="13">
          <cell r="F13">
            <v>428</v>
          </cell>
        </row>
        <row r="14">
          <cell r="F14">
            <v>172597</v>
          </cell>
        </row>
        <row r="15">
          <cell r="F15">
            <v>20906</v>
          </cell>
        </row>
        <row r="16">
          <cell r="F16">
            <v>36373</v>
          </cell>
        </row>
        <row r="17">
          <cell r="F17">
            <v>432008</v>
          </cell>
        </row>
        <row r="18">
          <cell r="F18">
            <v>65110</v>
          </cell>
        </row>
        <row r="19">
          <cell r="F19">
            <v>733206</v>
          </cell>
        </row>
      </sheetData>
      <sheetData sheetId="19"/>
      <sheetData sheetId="20"/>
      <sheetData sheetId="21"/>
      <sheetData sheetId="22"/>
      <sheetData sheetId="23"/>
      <sheetData sheetId="24"/>
      <sheetData sheetId="25"/>
      <sheetData sheetId="26"/>
      <sheetData sheetId="27">
        <row r="6">
          <cell r="F6">
            <v>67</v>
          </cell>
        </row>
      </sheetData>
      <sheetData sheetId="28"/>
      <sheetData sheetId="29">
        <row r="40">
          <cell r="F40">
            <v>0</v>
          </cell>
        </row>
        <row r="45">
          <cell r="F45">
            <v>0</v>
          </cell>
        </row>
        <row r="47">
          <cell r="F47">
            <v>0</v>
          </cell>
        </row>
        <row r="54">
          <cell r="F54">
            <v>0</v>
          </cell>
        </row>
        <row r="57">
          <cell r="F57">
            <v>37915</v>
          </cell>
        </row>
        <row r="59">
          <cell r="F59">
            <v>0</v>
          </cell>
        </row>
        <row r="61">
          <cell r="F61">
            <v>0</v>
          </cell>
        </row>
        <row r="63">
          <cell r="F63">
            <v>0</v>
          </cell>
        </row>
        <row r="65">
          <cell r="F65">
            <v>0</v>
          </cell>
        </row>
        <row r="67">
          <cell r="F67">
            <v>0</v>
          </cell>
        </row>
        <row r="69">
          <cell r="F69">
            <v>0</v>
          </cell>
        </row>
      </sheetData>
      <sheetData sheetId="30"/>
      <sheetData sheetId="31"/>
      <sheetData sheetId="32"/>
      <sheetData sheetId="33"/>
      <sheetData sheetId="34">
        <row r="8">
          <cell r="K8">
            <v>0</v>
          </cell>
        </row>
        <row r="9">
          <cell r="K9">
            <v>23278</v>
          </cell>
        </row>
        <row r="10">
          <cell r="K10">
            <v>0</v>
          </cell>
        </row>
        <row r="11">
          <cell r="K11">
            <v>23278</v>
          </cell>
        </row>
        <row r="12">
          <cell r="K12">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総括表"/>
      <sheetName val="財調"/>
      <sheetName val="減債"/>
      <sheetName val="その他特目"/>
      <sheetName val="番号"/>
    </sheetNames>
    <sheetDataSet>
      <sheetData sheetId="0"/>
      <sheetData sheetId="1"/>
      <sheetData sheetId="2"/>
      <sheetData sheetId="3"/>
      <sheetData sheetId="4">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括表（一覧）"/>
      <sheetName val="総括表（歳入）"/>
      <sheetName val="総括表（歳出）"/>
      <sheetName val="総括表（歳入・骨・暫除）"/>
      <sheetName val="総括表（歳出・骨・暫除）"/>
      <sheetName val="20決算"/>
      <sheetName val="21当初"/>
      <sheetName val="21最終・決見"/>
      <sheetName val="22当初"/>
      <sheetName val="番号"/>
    </sheetNames>
    <sheetDataSet>
      <sheetData sheetId="0"/>
      <sheetData sheetId="1"/>
      <sheetData sheetId="2"/>
      <sheetData sheetId="3"/>
      <sheetData sheetId="4"/>
      <sheetData sheetId="5"/>
      <sheetData sheetId="6"/>
      <sheetData sheetId="7"/>
      <sheetData sheetId="8"/>
      <sheetData sheetId="9">
        <row r="1">
          <cell r="B1" t="str">
            <v>北海道</v>
          </cell>
        </row>
        <row r="2">
          <cell r="B2" t="str">
            <v>青森県</v>
          </cell>
        </row>
        <row r="3">
          <cell r="B3" t="str">
            <v>岩手県</v>
          </cell>
        </row>
        <row r="4">
          <cell r="B4" t="str">
            <v>宮城県</v>
          </cell>
        </row>
        <row r="5">
          <cell r="B5" t="str">
            <v>秋田県</v>
          </cell>
        </row>
        <row r="6">
          <cell r="B6" t="str">
            <v>山形県</v>
          </cell>
        </row>
        <row r="7">
          <cell r="B7" t="str">
            <v>福島県</v>
          </cell>
        </row>
        <row r="8">
          <cell r="B8" t="str">
            <v>茨城県</v>
          </cell>
        </row>
        <row r="9">
          <cell r="B9" t="str">
            <v>栃木県</v>
          </cell>
        </row>
        <row r="10">
          <cell r="B10" t="str">
            <v>群馬県</v>
          </cell>
        </row>
        <row r="11">
          <cell r="B11" t="str">
            <v>埼玉県</v>
          </cell>
        </row>
        <row r="12">
          <cell r="B12" t="str">
            <v>千葉県</v>
          </cell>
        </row>
        <row r="13">
          <cell r="B13" t="str">
            <v>東京都（市町村）</v>
          </cell>
        </row>
        <row r="14">
          <cell r="B14" t="str">
            <v>東京都（特別区）</v>
          </cell>
        </row>
        <row r="15">
          <cell r="B15" t="str">
            <v>神奈川県</v>
          </cell>
        </row>
        <row r="16">
          <cell r="B16" t="str">
            <v>新潟県</v>
          </cell>
        </row>
        <row r="17">
          <cell r="B17" t="str">
            <v>富山県</v>
          </cell>
        </row>
        <row r="18">
          <cell r="B18" t="str">
            <v>石川県</v>
          </cell>
        </row>
        <row r="19">
          <cell r="B19" t="str">
            <v>福井県</v>
          </cell>
        </row>
        <row r="20">
          <cell r="B20" t="str">
            <v>山梨県</v>
          </cell>
        </row>
        <row r="21">
          <cell r="B21" t="str">
            <v>長野県</v>
          </cell>
        </row>
        <row r="22">
          <cell r="B22" t="str">
            <v>岐阜県</v>
          </cell>
        </row>
        <row r="23">
          <cell r="B23" t="str">
            <v>静岡県</v>
          </cell>
        </row>
        <row r="24">
          <cell r="B24" t="str">
            <v>愛知県</v>
          </cell>
        </row>
        <row r="25">
          <cell r="B25" t="str">
            <v>三重県</v>
          </cell>
        </row>
        <row r="26">
          <cell r="B26" t="str">
            <v>滋賀県</v>
          </cell>
        </row>
        <row r="27">
          <cell r="B27" t="str">
            <v>京都府</v>
          </cell>
        </row>
        <row r="28">
          <cell r="B28" t="str">
            <v>大阪府</v>
          </cell>
        </row>
        <row r="29">
          <cell r="B29" t="str">
            <v>兵庫県</v>
          </cell>
        </row>
        <row r="30">
          <cell r="B30" t="str">
            <v>奈良県</v>
          </cell>
        </row>
        <row r="31">
          <cell r="B31" t="str">
            <v>和歌山県</v>
          </cell>
        </row>
        <row r="32">
          <cell r="B32" t="str">
            <v>鳥取県</v>
          </cell>
        </row>
        <row r="33">
          <cell r="B33" t="str">
            <v>島根県</v>
          </cell>
        </row>
        <row r="34">
          <cell r="B34" t="str">
            <v>岡山県</v>
          </cell>
        </row>
        <row r="35">
          <cell r="B35" t="str">
            <v>広島県</v>
          </cell>
        </row>
        <row r="36">
          <cell r="B36" t="str">
            <v>山口県</v>
          </cell>
        </row>
        <row r="37">
          <cell r="B37" t="str">
            <v>徳島県</v>
          </cell>
        </row>
        <row r="38">
          <cell r="B38" t="str">
            <v>香川県</v>
          </cell>
        </row>
        <row r="39">
          <cell r="B39" t="str">
            <v>愛媛県</v>
          </cell>
        </row>
        <row r="40">
          <cell r="B40" t="str">
            <v>高知県</v>
          </cell>
        </row>
        <row r="41">
          <cell r="B41" t="str">
            <v>福岡県</v>
          </cell>
        </row>
        <row r="42">
          <cell r="B42" t="str">
            <v>佐賀県</v>
          </cell>
        </row>
        <row r="43">
          <cell r="B43" t="str">
            <v>長崎県</v>
          </cell>
        </row>
        <row r="44">
          <cell r="B44" t="str">
            <v>熊本県</v>
          </cell>
        </row>
        <row r="45">
          <cell r="B45" t="str">
            <v>大分県</v>
          </cell>
        </row>
        <row r="46">
          <cell r="B46" t="str">
            <v>宮崎県</v>
          </cell>
        </row>
        <row r="47">
          <cell r="B47" t="str">
            <v>鹿児島県</v>
          </cell>
        </row>
        <row r="48">
          <cell r="B48"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138</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140</v>
      </c>
      <c r="C2" s="3"/>
      <c r="D2" s="9"/>
    </row>
    <row r="3" spans="1:119" ht="18.75" customHeight="1" x14ac:dyDescent="0.15">
      <c r="A3" s="2"/>
      <c r="B3" s="406" t="s">
        <v>141</v>
      </c>
      <c r="C3" s="407"/>
      <c r="D3" s="407"/>
      <c r="E3" s="408"/>
      <c r="F3" s="408"/>
      <c r="G3" s="408"/>
      <c r="H3" s="408"/>
      <c r="I3" s="408"/>
      <c r="J3" s="408"/>
      <c r="K3" s="408"/>
      <c r="L3" s="408" t="s">
        <v>144</v>
      </c>
      <c r="M3" s="408"/>
      <c r="N3" s="408"/>
      <c r="O3" s="408"/>
      <c r="P3" s="408"/>
      <c r="Q3" s="408"/>
      <c r="R3" s="414"/>
      <c r="S3" s="414"/>
      <c r="T3" s="414"/>
      <c r="U3" s="414"/>
      <c r="V3" s="415"/>
      <c r="W3" s="419" t="s">
        <v>147</v>
      </c>
      <c r="X3" s="420"/>
      <c r="Y3" s="420"/>
      <c r="Z3" s="420"/>
      <c r="AA3" s="420"/>
      <c r="AB3" s="407"/>
      <c r="AC3" s="414" t="s">
        <v>148</v>
      </c>
      <c r="AD3" s="420"/>
      <c r="AE3" s="420"/>
      <c r="AF3" s="420"/>
      <c r="AG3" s="420"/>
      <c r="AH3" s="420"/>
      <c r="AI3" s="420"/>
      <c r="AJ3" s="420"/>
      <c r="AK3" s="420"/>
      <c r="AL3" s="424"/>
      <c r="AM3" s="419" t="s">
        <v>149</v>
      </c>
      <c r="AN3" s="420"/>
      <c r="AO3" s="420"/>
      <c r="AP3" s="420"/>
      <c r="AQ3" s="420"/>
      <c r="AR3" s="420"/>
      <c r="AS3" s="420"/>
      <c r="AT3" s="420"/>
      <c r="AU3" s="420"/>
      <c r="AV3" s="420"/>
      <c r="AW3" s="420"/>
      <c r="AX3" s="424"/>
      <c r="AY3" s="447" t="s">
        <v>10</v>
      </c>
      <c r="AZ3" s="448"/>
      <c r="BA3" s="448"/>
      <c r="BB3" s="448"/>
      <c r="BC3" s="448"/>
      <c r="BD3" s="448"/>
      <c r="BE3" s="448"/>
      <c r="BF3" s="448"/>
      <c r="BG3" s="448"/>
      <c r="BH3" s="448"/>
      <c r="BI3" s="448"/>
      <c r="BJ3" s="448"/>
      <c r="BK3" s="448"/>
      <c r="BL3" s="448"/>
      <c r="BM3" s="573"/>
      <c r="BN3" s="419" t="s">
        <v>154</v>
      </c>
      <c r="BO3" s="420"/>
      <c r="BP3" s="420"/>
      <c r="BQ3" s="420"/>
      <c r="BR3" s="420"/>
      <c r="BS3" s="420"/>
      <c r="BT3" s="420"/>
      <c r="BU3" s="424"/>
      <c r="BV3" s="419" t="s">
        <v>5</v>
      </c>
      <c r="BW3" s="420"/>
      <c r="BX3" s="420"/>
      <c r="BY3" s="420"/>
      <c r="BZ3" s="420"/>
      <c r="CA3" s="420"/>
      <c r="CB3" s="420"/>
      <c r="CC3" s="424"/>
      <c r="CD3" s="447" t="s">
        <v>10</v>
      </c>
      <c r="CE3" s="448"/>
      <c r="CF3" s="448"/>
      <c r="CG3" s="448"/>
      <c r="CH3" s="448"/>
      <c r="CI3" s="448"/>
      <c r="CJ3" s="448"/>
      <c r="CK3" s="448"/>
      <c r="CL3" s="448"/>
      <c r="CM3" s="448"/>
      <c r="CN3" s="448"/>
      <c r="CO3" s="448"/>
      <c r="CP3" s="448"/>
      <c r="CQ3" s="448"/>
      <c r="CR3" s="448"/>
      <c r="CS3" s="573"/>
      <c r="CT3" s="419" t="s">
        <v>155</v>
      </c>
      <c r="CU3" s="420"/>
      <c r="CV3" s="420"/>
      <c r="CW3" s="420"/>
      <c r="CX3" s="420"/>
      <c r="CY3" s="420"/>
      <c r="CZ3" s="420"/>
      <c r="DA3" s="424"/>
      <c r="DB3" s="419" t="s">
        <v>157</v>
      </c>
      <c r="DC3" s="420"/>
      <c r="DD3" s="420"/>
      <c r="DE3" s="420"/>
      <c r="DF3" s="420"/>
      <c r="DG3" s="420"/>
      <c r="DH3" s="420"/>
      <c r="DI3" s="424"/>
    </row>
    <row r="4" spans="1:119" ht="18.75" customHeight="1" x14ac:dyDescent="0.15">
      <c r="A4" s="2"/>
      <c r="B4" s="409"/>
      <c r="C4" s="410"/>
      <c r="D4" s="410"/>
      <c r="E4" s="411"/>
      <c r="F4" s="411"/>
      <c r="G4" s="411"/>
      <c r="H4" s="411"/>
      <c r="I4" s="411"/>
      <c r="J4" s="411"/>
      <c r="K4" s="411"/>
      <c r="L4" s="411"/>
      <c r="M4" s="411"/>
      <c r="N4" s="411"/>
      <c r="O4" s="411"/>
      <c r="P4" s="411"/>
      <c r="Q4" s="411"/>
      <c r="R4" s="416"/>
      <c r="S4" s="416"/>
      <c r="T4" s="416"/>
      <c r="U4" s="416"/>
      <c r="V4" s="417"/>
      <c r="W4" s="421"/>
      <c r="X4" s="422"/>
      <c r="Y4" s="422"/>
      <c r="Z4" s="422"/>
      <c r="AA4" s="422"/>
      <c r="AB4" s="410"/>
      <c r="AC4" s="416"/>
      <c r="AD4" s="422"/>
      <c r="AE4" s="422"/>
      <c r="AF4" s="422"/>
      <c r="AG4" s="422"/>
      <c r="AH4" s="422"/>
      <c r="AI4" s="422"/>
      <c r="AJ4" s="422"/>
      <c r="AK4" s="422"/>
      <c r="AL4" s="425"/>
      <c r="AM4" s="423"/>
      <c r="AN4" s="370"/>
      <c r="AO4" s="370"/>
      <c r="AP4" s="370"/>
      <c r="AQ4" s="370"/>
      <c r="AR4" s="370"/>
      <c r="AS4" s="370"/>
      <c r="AT4" s="370"/>
      <c r="AU4" s="370"/>
      <c r="AV4" s="370"/>
      <c r="AW4" s="370"/>
      <c r="AX4" s="426"/>
      <c r="AY4" s="402" t="s">
        <v>159</v>
      </c>
      <c r="AZ4" s="403"/>
      <c r="BA4" s="403"/>
      <c r="BB4" s="403"/>
      <c r="BC4" s="403"/>
      <c r="BD4" s="403"/>
      <c r="BE4" s="403"/>
      <c r="BF4" s="403"/>
      <c r="BG4" s="403"/>
      <c r="BH4" s="403"/>
      <c r="BI4" s="403"/>
      <c r="BJ4" s="403"/>
      <c r="BK4" s="403"/>
      <c r="BL4" s="403"/>
      <c r="BM4" s="404"/>
      <c r="BN4" s="363">
        <v>6358572</v>
      </c>
      <c r="BO4" s="364"/>
      <c r="BP4" s="364"/>
      <c r="BQ4" s="364"/>
      <c r="BR4" s="364"/>
      <c r="BS4" s="364"/>
      <c r="BT4" s="364"/>
      <c r="BU4" s="365"/>
      <c r="BV4" s="363">
        <v>5366115</v>
      </c>
      <c r="BW4" s="364"/>
      <c r="BX4" s="364"/>
      <c r="BY4" s="364"/>
      <c r="BZ4" s="364"/>
      <c r="CA4" s="364"/>
      <c r="CB4" s="364"/>
      <c r="CC4" s="365"/>
      <c r="CD4" s="540" t="s">
        <v>161</v>
      </c>
      <c r="CE4" s="541"/>
      <c r="CF4" s="541"/>
      <c r="CG4" s="541"/>
      <c r="CH4" s="541"/>
      <c r="CI4" s="541"/>
      <c r="CJ4" s="541"/>
      <c r="CK4" s="541"/>
      <c r="CL4" s="541"/>
      <c r="CM4" s="541"/>
      <c r="CN4" s="541"/>
      <c r="CO4" s="541"/>
      <c r="CP4" s="541"/>
      <c r="CQ4" s="541"/>
      <c r="CR4" s="541"/>
      <c r="CS4" s="542"/>
      <c r="CT4" s="574">
        <v>1.4</v>
      </c>
      <c r="CU4" s="575"/>
      <c r="CV4" s="575"/>
      <c r="CW4" s="575"/>
      <c r="CX4" s="575"/>
      <c r="CY4" s="575"/>
      <c r="CZ4" s="575"/>
      <c r="DA4" s="576"/>
      <c r="DB4" s="574">
        <v>1.6</v>
      </c>
      <c r="DC4" s="575"/>
      <c r="DD4" s="575"/>
      <c r="DE4" s="575"/>
      <c r="DF4" s="575"/>
      <c r="DG4" s="575"/>
      <c r="DH4" s="575"/>
      <c r="DI4" s="576"/>
    </row>
    <row r="5" spans="1:119" ht="18.75" customHeight="1" x14ac:dyDescent="0.15">
      <c r="A5" s="2"/>
      <c r="B5" s="412"/>
      <c r="C5" s="371"/>
      <c r="D5" s="371"/>
      <c r="E5" s="413"/>
      <c r="F5" s="413"/>
      <c r="G5" s="413"/>
      <c r="H5" s="413"/>
      <c r="I5" s="413"/>
      <c r="J5" s="413"/>
      <c r="K5" s="413"/>
      <c r="L5" s="413"/>
      <c r="M5" s="413"/>
      <c r="N5" s="413"/>
      <c r="O5" s="413"/>
      <c r="P5" s="413"/>
      <c r="Q5" s="413"/>
      <c r="R5" s="369"/>
      <c r="S5" s="369"/>
      <c r="T5" s="369"/>
      <c r="U5" s="369"/>
      <c r="V5" s="418"/>
      <c r="W5" s="423"/>
      <c r="X5" s="370"/>
      <c r="Y5" s="370"/>
      <c r="Z5" s="370"/>
      <c r="AA5" s="370"/>
      <c r="AB5" s="371"/>
      <c r="AC5" s="369"/>
      <c r="AD5" s="370"/>
      <c r="AE5" s="370"/>
      <c r="AF5" s="370"/>
      <c r="AG5" s="370"/>
      <c r="AH5" s="370"/>
      <c r="AI5" s="370"/>
      <c r="AJ5" s="370"/>
      <c r="AK5" s="370"/>
      <c r="AL5" s="426"/>
      <c r="AM5" s="511" t="s">
        <v>162</v>
      </c>
      <c r="AN5" s="396"/>
      <c r="AO5" s="396"/>
      <c r="AP5" s="396"/>
      <c r="AQ5" s="396"/>
      <c r="AR5" s="396"/>
      <c r="AS5" s="396"/>
      <c r="AT5" s="397"/>
      <c r="AU5" s="512" t="s">
        <v>75</v>
      </c>
      <c r="AV5" s="513"/>
      <c r="AW5" s="513"/>
      <c r="AX5" s="513"/>
      <c r="AY5" s="485" t="s">
        <v>150</v>
      </c>
      <c r="AZ5" s="486"/>
      <c r="BA5" s="486"/>
      <c r="BB5" s="486"/>
      <c r="BC5" s="486"/>
      <c r="BD5" s="486"/>
      <c r="BE5" s="486"/>
      <c r="BF5" s="486"/>
      <c r="BG5" s="486"/>
      <c r="BH5" s="486"/>
      <c r="BI5" s="486"/>
      <c r="BJ5" s="486"/>
      <c r="BK5" s="486"/>
      <c r="BL5" s="486"/>
      <c r="BM5" s="487"/>
      <c r="BN5" s="357">
        <v>6037360</v>
      </c>
      <c r="BO5" s="358"/>
      <c r="BP5" s="358"/>
      <c r="BQ5" s="358"/>
      <c r="BR5" s="358"/>
      <c r="BS5" s="358"/>
      <c r="BT5" s="358"/>
      <c r="BU5" s="359"/>
      <c r="BV5" s="357">
        <v>4785640</v>
      </c>
      <c r="BW5" s="358"/>
      <c r="BX5" s="358"/>
      <c r="BY5" s="358"/>
      <c r="BZ5" s="358"/>
      <c r="CA5" s="358"/>
      <c r="CB5" s="358"/>
      <c r="CC5" s="359"/>
      <c r="CD5" s="493" t="s">
        <v>164</v>
      </c>
      <c r="CE5" s="463"/>
      <c r="CF5" s="463"/>
      <c r="CG5" s="463"/>
      <c r="CH5" s="463"/>
      <c r="CI5" s="463"/>
      <c r="CJ5" s="463"/>
      <c r="CK5" s="463"/>
      <c r="CL5" s="463"/>
      <c r="CM5" s="463"/>
      <c r="CN5" s="463"/>
      <c r="CO5" s="463"/>
      <c r="CP5" s="463"/>
      <c r="CQ5" s="463"/>
      <c r="CR5" s="463"/>
      <c r="CS5" s="494"/>
      <c r="CT5" s="345">
        <v>74.7</v>
      </c>
      <c r="CU5" s="346"/>
      <c r="CV5" s="346"/>
      <c r="CW5" s="346"/>
      <c r="CX5" s="346"/>
      <c r="CY5" s="346"/>
      <c r="CZ5" s="346"/>
      <c r="DA5" s="347"/>
      <c r="DB5" s="345">
        <v>85.7</v>
      </c>
      <c r="DC5" s="346"/>
      <c r="DD5" s="346"/>
      <c r="DE5" s="346"/>
      <c r="DF5" s="346"/>
      <c r="DG5" s="346"/>
      <c r="DH5" s="346"/>
      <c r="DI5" s="347"/>
    </row>
    <row r="6" spans="1:119" ht="18.75" customHeight="1" x14ac:dyDescent="0.15">
      <c r="A6" s="2"/>
      <c r="B6" s="427" t="s">
        <v>165</v>
      </c>
      <c r="C6" s="368"/>
      <c r="D6" s="368"/>
      <c r="E6" s="428"/>
      <c r="F6" s="428"/>
      <c r="G6" s="428"/>
      <c r="H6" s="428"/>
      <c r="I6" s="428"/>
      <c r="J6" s="428"/>
      <c r="K6" s="428"/>
      <c r="L6" s="428" t="s">
        <v>134</v>
      </c>
      <c r="M6" s="428"/>
      <c r="N6" s="428"/>
      <c r="O6" s="428"/>
      <c r="P6" s="428"/>
      <c r="Q6" s="428"/>
      <c r="R6" s="366"/>
      <c r="S6" s="366"/>
      <c r="T6" s="366"/>
      <c r="U6" s="366"/>
      <c r="V6" s="432"/>
      <c r="W6" s="435" t="s">
        <v>168</v>
      </c>
      <c r="X6" s="367"/>
      <c r="Y6" s="367"/>
      <c r="Z6" s="367"/>
      <c r="AA6" s="367"/>
      <c r="AB6" s="368"/>
      <c r="AC6" s="438" t="s">
        <v>169</v>
      </c>
      <c r="AD6" s="439"/>
      <c r="AE6" s="439"/>
      <c r="AF6" s="439"/>
      <c r="AG6" s="439"/>
      <c r="AH6" s="439"/>
      <c r="AI6" s="439"/>
      <c r="AJ6" s="439"/>
      <c r="AK6" s="439"/>
      <c r="AL6" s="440"/>
      <c r="AM6" s="511" t="s">
        <v>79</v>
      </c>
      <c r="AN6" s="396"/>
      <c r="AO6" s="396"/>
      <c r="AP6" s="396"/>
      <c r="AQ6" s="396"/>
      <c r="AR6" s="396"/>
      <c r="AS6" s="396"/>
      <c r="AT6" s="397"/>
      <c r="AU6" s="512" t="s">
        <v>75</v>
      </c>
      <c r="AV6" s="513"/>
      <c r="AW6" s="513"/>
      <c r="AX6" s="513"/>
      <c r="AY6" s="485" t="s">
        <v>174</v>
      </c>
      <c r="AZ6" s="486"/>
      <c r="BA6" s="486"/>
      <c r="BB6" s="486"/>
      <c r="BC6" s="486"/>
      <c r="BD6" s="486"/>
      <c r="BE6" s="486"/>
      <c r="BF6" s="486"/>
      <c r="BG6" s="486"/>
      <c r="BH6" s="486"/>
      <c r="BI6" s="486"/>
      <c r="BJ6" s="486"/>
      <c r="BK6" s="486"/>
      <c r="BL6" s="486"/>
      <c r="BM6" s="487"/>
      <c r="BN6" s="357">
        <v>321212</v>
      </c>
      <c r="BO6" s="358"/>
      <c r="BP6" s="358"/>
      <c r="BQ6" s="358"/>
      <c r="BR6" s="358"/>
      <c r="BS6" s="358"/>
      <c r="BT6" s="358"/>
      <c r="BU6" s="359"/>
      <c r="BV6" s="357">
        <v>580475</v>
      </c>
      <c r="BW6" s="358"/>
      <c r="BX6" s="358"/>
      <c r="BY6" s="358"/>
      <c r="BZ6" s="358"/>
      <c r="CA6" s="358"/>
      <c r="CB6" s="358"/>
      <c r="CC6" s="359"/>
      <c r="CD6" s="493" t="s">
        <v>175</v>
      </c>
      <c r="CE6" s="463"/>
      <c r="CF6" s="463"/>
      <c r="CG6" s="463"/>
      <c r="CH6" s="463"/>
      <c r="CI6" s="463"/>
      <c r="CJ6" s="463"/>
      <c r="CK6" s="463"/>
      <c r="CL6" s="463"/>
      <c r="CM6" s="463"/>
      <c r="CN6" s="463"/>
      <c r="CO6" s="463"/>
      <c r="CP6" s="463"/>
      <c r="CQ6" s="463"/>
      <c r="CR6" s="463"/>
      <c r="CS6" s="494"/>
      <c r="CT6" s="569">
        <v>77.599999999999994</v>
      </c>
      <c r="CU6" s="570"/>
      <c r="CV6" s="570"/>
      <c r="CW6" s="570"/>
      <c r="CX6" s="570"/>
      <c r="CY6" s="570"/>
      <c r="CZ6" s="570"/>
      <c r="DA6" s="571"/>
      <c r="DB6" s="569">
        <v>88.5</v>
      </c>
      <c r="DC6" s="570"/>
      <c r="DD6" s="570"/>
      <c r="DE6" s="570"/>
      <c r="DF6" s="570"/>
      <c r="DG6" s="570"/>
      <c r="DH6" s="570"/>
      <c r="DI6" s="571"/>
    </row>
    <row r="7" spans="1:119" ht="18.75" customHeight="1" x14ac:dyDescent="0.15">
      <c r="A7" s="2"/>
      <c r="B7" s="409"/>
      <c r="C7" s="410"/>
      <c r="D7" s="410"/>
      <c r="E7" s="411"/>
      <c r="F7" s="411"/>
      <c r="G7" s="411"/>
      <c r="H7" s="411"/>
      <c r="I7" s="411"/>
      <c r="J7" s="411"/>
      <c r="K7" s="411"/>
      <c r="L7" s="411"/>
      <c r="M7" s="411"/>
      <c r="N7" s="411"/>
      <c r="O7" s="411"/>
      <c r="P7" s="411"/>
      <c r="Q7" s="411"/>
      <c r="R7" s="416"/>
      <c r="S7" s="416"/>
      <c r="T7" s="416"/>
      <c r="U7" s="416"/>
      <c r="V7" s="417"/>
      <c r="W7" s="421"/>
      <c r="X7" s="422"/>
      <c r="Y7" s="422"/>
      <c r="Z7" s="422"/>
      <c r="AA7" s="422"/>
      <c r="AB7" s="410"/>
      <c r="AC7" s="441"/>
      <c r="AD7" s="442"/>
      <c r="AE7" s="442"/>
      <c r="AF7" s="442"/>
      <c r="AG7" s="442"/>
      <c r="AH7" s="442"/>
      <c r="AI7" s="442"/>
      <c r="AJ7" s="442"/>
      <c r="AK7" s="442"/>
      <c r="AL7" s="443"/>
      <c r="AM7" s="511" t="s">
        <v>176</v>
      </c>
      <c r="AN7" s="396"/>
      <c r="AO7" s="396"/>
      <c r="AP7" s="396"/>
      <c r="AQ7" s="396"/>
      <c r="AR7" s="396"/>
      <c r="AS7" s="396"/>
      <c r="AT7" s="397"/>
      <c r="AU7" s="512" t="s">
        <v>75</v>
      </c>
      <c r="AV7" s="513"/>
      <c r="AW7" s="513"/>
      <c r="AX7" s="513"/>
      <c r="AY7" s="485" t="s">
        <v>177</v>
      </c>
      <c r="AZ7" s="486"/>
      <c r="BA7" s="486"/>
      <c r="BB7" s="486"/>
      <c r="BC7" s="486"/>
      <c r="BD7" s="486"/>
      <c r="BE7" s="486"/>
      <c r="BF7" s="486"/>
      <c r="BG7" s="486"/>
      <c r="BH7" s="486"/>
      <c r="BI7" s="486"/>
      <c r="BJ7" s="486"/>
      <c r="BK7" s="486"/>
      <c r="BL7" s="486"/>
      <c r="BM7" s="487"/>
      <c r="BN7" s="357">
        <v>288066</v>
      </c>
      <c r="BO7" s="358"/>
      <c r="BP7" s="358"/>
      <c r="BQ7" s="358"/>
      <c r="BR7" s="358"/>
      <c r="BS7" s="358"/>
      <c r="BT7" s="358"/>
      <c r="BU7" s="359"/>
      <c r="BV7" s="357">
        <v>546456</v>
      </c>
      <c r="BW7" s="358"/>
      <c r="BX7" s="358"/>
      <c r="BY7" s="358"/>
      <c r="BZ7" s="358"/>
      <c r="CA7" s="358"/>
      <c r="CB7" s="358"/>
      <c r="CC7" s="359"/>
      <c r="CD7" s="493" t="s">
        <v>178</v>
      </c>
      <c r="CE7" s="463"/>
      <c r="CF7" s="463"/>
      <c r="CG7" s="463"/>
      <c r="CH7" s="463"/>
      <c r="CI7" s="463"/>
      <c r="CJ7" s="463"/>
      <c r="CK7" s="463"/>
      <c r="CL7" s="463"/>
      <c r="CM7" s="463"/>
      <c r="CN7" s="463"/>
      <c r="CO7" s="463"/>
      <c r="CP7" s="463"/>
      <c r="CQ7" s="463"/>
      <c r="CR7" s="463"/>
      <c r="CS7" s="494"/>
      <c r="CT7" s="357">
        <v>2319277</v>
      </c>
      <c r="CU7" s="358"/>
      <c r="CV7" s="358"/>
      <c r="CW7" s="358"/>
      <c r="CX7" s="358"/>
      <c r="CY7" s="358"/>
      <c r="CZ7" s="358"/>
      <c r="DA7" s="359"/>
      <c r="DB7" s="357">
        <v>2117490</v>
      </c>
      <c r="DC7" s="358"/>
      <c r="DD7" s="358"/>
      <c r="DE7" s="358"/>
      <c r="DF7" s="358"/>
      <c r="DG7" s="358"/>
      <c r="DH7" s="358"/>
      <c r="DI7" s="359"/>
    </row>
    <row r="8" spans="1:119" ht="18.75" customHeight="1" x14ac:dyDescent="0.15">
      <c r="A8" s="2"/>
      <c r="B8" s="429"/>
      <c r="C8" s="430"/>
      <c r="D8" s="430"/>
      <c r="E8" s="431"/>
      <c r="F8" s="431"/>
      <c r="G8" s="431"/>
      <c r="H8" s="431"/>
      <c r="I8" s="431"/>
      <c r="J8" s="431"/>
      <c r="K8" s="431"/>
      <c r="L8" s="431"/>
      <c r="M8" s="431"/>
      <c r="N8" s="431"/>
      <c r="O8" s="431"/>
      <c r="P8" s="431"/>
      <c r="Q8" s="431"/>
      <c r="R8" s="433"/>
      <c r="S8" s="433"/>
      <c r="T8" s="433"/>
      <c r="U8" s="433"/>
      <c r="V8" s="434"/>
      <c r="W8" s="436"/>
      <c r="X8" s="437"/>
      <c r="Y8" s="437"/>
      <c r="Z8" s="437"/>
      <c r="AA8" s="437"/>
      <c r="AB8" s="430"/>
      <c r="AC8" s="444"/>
      <c r="AD8" s="445"/>
      <c r="AE8" s="445"/>
      <c r="AF8" s="445"/>
      <c r="AG8" s="445"/>
      <c r="AH8" s="445"/>
      <c r="AI8" s="445"/>
      <c r="AJ8" s="445"/>
      <c r="AK8" s="445"/>
      <c r="AL8" s="446"/>
      <c r="AM8" s="511" t="s">
        <v>179</v>
      </c>
      <c r="AN8" s="396"/>
      <c r="AO8" s="396"/>
      <c r="AP8" s="396"/>
      <c r="AQ8" s="396"/>
      <c r="AR8" s="396"/>
      <c r="AS8" s="396"/>
      <c r="AT8" s="397"/>
      <c r="AU8" s="512" t="s">
        <v>75</v>
      </c>
      <c r="AV8" s="513"/>
      <c r="AW8" s="513"/>
      <c r="AX8" s="513"/>
      <c r="AY8" s="485" t="s">
        <v>182</v>
      </c>
      <c r="AZ8" s="486"/>
      <c r="BA8" s="486"/>
      <c r="BB8" s="486"/>
      <c r="BC8" s="486"/>
      <c r="BD8" s="486"/>
      <c r="BE8" s="486"/>
      <c r="BF8" s="486"/>
      <c r="BG8" s="486"/>
      <c r="BH8" s="486"/>
      <c r="BI8" s="486"/>
      <c r="BJ8" s="486"/>
      <c r="BK8" s="486"/>
      <c r="BL8" s="486"/>
      <c r="BM8" s="487"/>
      <c r="BN8" s="357">
        <v>33146</v>
      </c>
      <c r="BO8" s="358"/>
      <c r="BP8" s="358"/>
      <c r="BQ8" s="358"/>
      <c r="BR8" s="358"/>
      <c r="BS8" s="358"/>
      <c r="BT8" s="358"/>
      <c r="BU8" s="359"/>
      <c r="BV8" s="357">
        <v>34019</v>
      </c>
      <c r="BW8" s="358"/>
      <c r="BX8" s="358"/>
      <c r="BY8" s="358"/>
      <c r="BZ8" s="358"/>
      <c r="CA8" s="358"/>
      <c r="CB8" s="358"/>
      <c r="CC8" s="359"/>
      <c r="CD8" s="493" t="s">
        <v>183</v>
      </c>
      <c r="CE8" s="463"/>
      <c r="CF8" s="463"/>
      <c r="CG8" s="463"/>
      <c r="CH8" s="463"/>
      <c r="CI8" s="463"/>
      <c r="CJ8" s="463"/>
      <c r="CK8" s="463"/>
      <c r="CL8" s="463"/>
      <c r="CM8" s="463"/>
      <c r="CN8" s="463"/>
      <c r="CO8" s="463"/>
      <c r="CP8" s="463"/>
      <c r="CQ8" s="463"/>
      <c r="CR8" s="463"/>
      <c r="CS8" s="494"/>
      <c r="CT8" s="545">
        <v>0.28000000000000003</v>
      </c>
      <c r="CU8" s="546"/>
      <c r="CV8" s="546"/>
      <c r="CW8" s="546"/>
      <c r="CX8" s="546"/>
      <c r="CY8" s="546"/>
      <c r="CZ8" s="546"/>
      <c r="DA8" s="547"/>
      <c r="DB8" s="545">
        <v>0.28999999999999998</v>
      </c>
      <c r="DC8" s="546"/>
      <c r="DD8" s="546"/>
      <c r="DE8" s="546"/>
      <c r="DF8" s="546"/>
      <c r="DG8" s="546"/>
      <c r="DH8" s="546"/>
      <c r="DI8" s="547"/>
    </row>
    <row r="9" spans="1:119" ht="18.75" customHeight="1" x14ac:dyDescent="0.15">
      <c r="A9" s="2"/>
      <c r="B9" s="447" t="s">
        <v>21</v>
      </c>
      <c r="C9" s="448"/>
      <c r="D9" s="448"/>
      <c r="E9" s="448"/>
      <c r="F9" s="448"/>
      <c r="G9" s="448"/>
      <c r="H9" s="448"/>
      <c r="I9" s="448"/>
      <c r="J9" s="448"/>
      <c r="K9" s="449"/>
      <c r="L9" s="563" t="s">
        <v>15</v>
      </c>
      <c r="M9" s="564"/>
      <c r="N9" s="564"/>
      <c r="O9" s="564"/>
      <c r="P9" s="564"/>
      <c r="Q9" s="565"/>
      <c r="R9" s="566">
        <v>4812</v>
      </c>
      <c r="S9" s="567"/>
      <c r="T9" s="567"/>
      <c r="U9" s="567"/>
      <c r="V9" s="568"/>
      <c r="W9" s="419" t="s">
        <v>185</v>
      </c>
      <c r="X9" s="420"/>
      <c r="Y9" s="420"/>
      <c r="Z9" s="420"/>
      <c r="AA9" s="420"/>
      <c r="AB9" s="420"/>
      <c r="AC9" s="420"/>
      <c r="AD9" s="420"/>
      <c r="AE9" s="420"/>
      <c r="AF9" s="420"/>
      <c r="AG9" s="420"/>
      <c r="AH9" s="420"/>
      <c r="AI9" s="420"/>
      <c r="AJ9" s="420"/>
      <c r="AK9" s="420"/>
      <c r="AL9" s="424"/>
      <c r="AM9" s="511" t="s">
        <v>186</v>
      </c>
      <c r="AN9" s="396"/>
      <c r="AO9" s="396"/>
      <c r="AP9" s="396"/>
      <c r="AQ9" s="396"/>
      <c r="AR9" s="396"/>
      <c r="AS9" s="396"/>
      <c r="AT9" s="397"/>
      <c r="AU9" s="512" t="s">
        <v>75</v>
      </c>
      <c r="AV9" s="513"/>
      <c r="AW9" s="513"/>
      <c r="AX9" s="513"/>
      <c r="AY9" s="485" t="s">
        <v>76</v>
      </c>
      <c r="AZ9" s="486"/>
      <c r="BA9" s="486"/>
      <c r="BB9" s="486"/>
      <c r="BC9" s="486"/>
      <c r="BD9" s="486"/>
      <c r="BE9" s="486"/>
      <c r="BF9" s="486"/>
      <c r="BG9" s="486"/>
      <c r="BH9" s="486"/>
      <c r="BI9" s="486"/>
      <c r="BJ9" s="486"/>
      <c r="BK9" s="486"/>
      <c r="BL9" s="486"/>
      <c r="BM9" s="487"/>
      <c r="BN9" s="357">
        <v>-873</v>
      </c>
      <c r="BO9" s="358"/>
      <c r="BP9" s="358"/>
      <c r="BQ9" s="358"/>
      <c r="BR9" s="358"/>
      <c r="BS9" s="358"/>
      <c r="BT9" s="358"/>
      <c r="BU9" s="359"/>
      <c r="BV9" s="357">
        <v>-2360</v>
      </c>
      <c r="BW9" s="358"/>
      <c r="BX9" s="358"/>
      <c r="BY9" s="358"/>
      <c r="BZ9" s="358"/>
      <c r="CA9" s="358"/>
      <c r="CB9" s="358"/>
      <c r="CC9" s="359"/>
      <c r="CD9" s="493" t="s">
        <v>73</v>
      </c>
      <c r="CE9" s="463"/>
      <c r="CF9" s="463"/>
      <c r="CG9" s="463"/>
      <c r="CH9" s="463"/>
      <c r="CI9" s="463"/>
      <c r="CJ9" s="463"/>
      <c r="CK9" s="463"/>
      <c r="CL9" s="463"/>
      <c r="CM9" s="463"/>
      <c r="CN9" s="463"/>
      <c r="CO9" s="463"/>
      <c r="CP9" s="463"/>
      <c r="CQ9" s="463"/>
      <c r="CR9" s="463"/>
      <c r="CS9" s="494"/>
      <c r="CT9" s="345">
        <v>17.7</v>
      </c>
      <c r="CU9" s="346"/>
      <c r="CV9" s="346"/>
      <c r="CW9" s="346"/>
      <c r="CX9" s="346"/>
      <c r="CY9" s="346"/>
      <c r="CZ9" s="346"/>
      <c r="DA9" s="347"/>
      <c r="DB9" s="345">
        <v>14.2</v>
      </c>
      <c r="DC9" s="346"/>
      <c r="DD9" s="346"/>
      <c r="DE9" s="346"/>
      <c r="DF9" s="346"/>
      <c r="DG9" s="346"/>
      <c r="DH9" s="346"/>
      <c r="DI9" s="347"/>
    </row>
    <row r="10" spans="1:119" ht="18.75" customHeight="1" x14ac:dyDescent="0.15">
      <c r="A10" s="2"/>
      <c r="B10" s="447"/>
      <c r="C10" s="448"/>
      <c r="D10" s="448"/>
      <c r="E10" s="448"/>
      <c r="F10" s="448"/>
      <c r="G10" s="448"/>
      <c r="H10" s="448"/>
      <c r="I10" s="448"/>
      <c r="J10" s="448"/>
      <c r="K10" s="449"/>
      <c r="L10" s="395" t="s">
        <v>189</v>
      </c>
      <c r="M10" s="396"/>
      <c r="N10" s="396"/>
      <c r="O10" s="396"/>
      <c r="P10" s="396"/>
      <c r="Q10" s="397"/>
      <c r="R10" s="398">
        <v>5030</v>
      </c>
      <c r="S10" s="399"/>
      <c r="T10" s="399"/>
      <c r="U10" s="399"/>
      <c r="V10" s="401"/>
      <c r="W10" s="421"/>
      <c r="X10" s="422"/>
      <c r="Y10" s="422"/>
      <c r="Z10" s="422"/>
      <c r="AA10" s="422"/>
      <c r="AB10" s="422"/>
      <c r="AC10" s="422"/>
      <c r="AD10" s="422"/>
      <c r="AE10" s="422"/>
      <c r="AF10" s="422"/>
      <c r="AG10" s="422"/>
      <c r="AH10" s="422"/>
      <c r="AI10" s="422"/>
      <c r="AJ10" s="422"/>
      <c r="AK10" s="422"/>
      <c r="AL10" s="425"/>
      <c r="AM10" s="511" t="s">
        <v>190</v>
      </c>
      <c r="AN10" s="396"/>
      <c r="AO10" s="396"/>
      <c r="AP10" s="396"/>
      <c r="AQ10" s="396"/>
      <c r="AR10" s="396"/>
      <c r="AS10" s="396"/>
      <c r="AT10" s="397"/>
      <c r="AU10" s="512" t="s">
        <v>75</v>
      </c>
      <c r="AV10" s="513"/>
      <c r="AW10" s="513"/>
      <c r="AX10" s="513"/>
      <c r="AY10" s="485" t="s">
        <v>192</v>
      </c>
      <c r="AZ10" s="486"/>
      <c r="BA10" s="486"/>
      <c r="BB10" s="486"/>
      <c r="BC10" s="486"/>
      <c r="BD10" s="486"/>
      <c r="BE10" s="486"/>
      <c r="BF10" s="486"/>
      <c r="BG10" s="486"/>
      <c r="BH10" s="486"/>
      <c r="BI10" s="486"/>
      <c r="BJ10" s="486"/>
      <c r="BK10" s="486"/>
      <c r="BL10" s="486"/>
      <c r="BM10" s="487"/>
      <c r="BN10" s="357">
        <v>70220</v>
      </c>
      <c r="BO10" s="358"/>
      <c r="BP10" s="358"/>
      <c r="BQ10" s="358"/>
      <c r="BR10" s="358"/>
      <c r="BS10" s="358"/>
      <c r="BT10" s="358"/>
      <c r="BU10" s="359"/>
      <c r="BV10" s="357">
        <v>15872</v>
      </c>
      <c r="BW10" s="358"/>
      <c r="BX10" s="358"/>
      <c r="BY10" s="358"/>
      <c r="BZ10" s="358"/>
      <c r="CA10" s="358"/>
      <c r="CB10" s="358"/>
      <c r="CC10" s="359"/>
      <c r="CD10" s="21" t="s">
        <v>193</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447"/>
      <c r="C11" s="448"/>
      <c r="D11" s="448"/>
      <c r="E11" s="448"/>
      <c r="F11" s="448"/>
      <c r="G11" s="448"/>
      <c r="H11" s="448"/>
      <c r="I11" s="448"/>
      <c r="J11" s="448"/>
      <c r="K11" s="449"/>
      <c r="L11" s="464" t="s">
        <v>195</v>
      </c>
      <c r="M11" s="465"/>
      <c r="N11" s="465"/>
      <c r="O11" s="465"/>
      <c r="P11" s="465"/>
      <c r="Q11" s="466"/>
      <c r="R11" s="560" t="s">
        <v>198</v>
      </c>
      <c r="S11" s="561"/>
      <c r="T11" s="561"/>
      <c r="U11" s="561"/>
      <c r="V11" s="562"/>
      <c r="W11" s="421"/>
      <c r="X11" s="422"/>
      <c r="Y11" s="422"/>
      <c r="Z11" s="422"/>
      <c r="AA11" s="422"/>
      <c r="AB11" s="422"/>
      <c r="AC11" s="422"/>
      <c r="AD11" s="422"/>
      <c r="AE11" s="422"/>
      <c r="AF11" s="422"/>
      <c r="AG11" s="422"/>
      <c r="AH11" s="422"/>
      <c r="AI11" s="422"/>
      <c r="AJ11" s="422"/>
      <c r="AK11" s="422"/>
      <c r="AL11" s="425"/>
      <c r="AM11" s="511" t="s">
        <v>199</v>
      </c>
      <c r="AN11" s="396"/>
      <c r="AO11" s="396"/>
      <c r="AP11" s="396"/>
      <c r="AQ11" s="396"/>
      <c r="AR11" s="396"/>
      <c r="AS11" s="396"/>
      <c r="AT11" s="397"/>
      <c r="AU11" s="512" t="s">
        <v>75</v>
      </c>
      <c r="AV11" s="513"/>
      <c r="AW11" s="513"/>
      <c r="AX11" s="513"/>
      <c r="AY11" s="485" t="s">
        <v>200</v>
      </c>
      <c r="AZ11" s="486"/>
      <c r="BA11" s="486"/>
      <c r="BB11" s="486"/>
      <c r="BC11" s="486"/>
      <c r="BD11" s="486"/>
      <c r="BE11" s="486"/>
      <c r="BF11" s="486"/>
      <c r="BG11" s="486"/>
      <c r="BH11" s="486"/>
      <c r="BI11" s="486"/>
      <c r="BJ11" s="486"/>
      <c r="BK11" s="486"/>
      <c r="BL11" s="486"/>
      <c r="BM11" s="487"/>
      <c r="BN11" s="357">
        <v>267600</v>
      </c>
      <c r="BO11" s="358"/>
      <c r="BP11" s="358"/>
      <c r="BQ11" s="358"/>
      <c r="BR11" s="358"/>
      <c r="BS11" s="358"/>
      <c r="BT11" s="358"/>
      <c r="BU11" s="359"/>
      <c r="BV11" s="357">
        <v>88995</v>
      </c>
      <c r="BW11" s="358"/>
      <c r="BX11" s="358"/>
      <c r="BY11" s="358"/>
      <c r="BZ11" s="358"/>
      <c r="CA11" s="358"/>
      <c r="CB11" s="358"/>
      <c r="CC11" s="359"/>
      <c r="CD11" s="493" t="s">
        <v>203</v>
      </c>
      <c r="CE11" s="463"/>
      <c r="CF11" s="463"/>
      <c r="CG11" s="463"/>
      <c r="CH11" s="463"/>
      <c r="CI11" s="463"/>
      <c r="CJ11" s="463"/>
      <c r="CK11" s="463"/>
      <c r="CL11" s="463"/>
      <c r="CM11" s="463"/>
      <c r="CN11" s="463"/>
      <c r="CO11" s="463"/>
      <c r="CP11" s="463"/>
      <c r="CQ11" s="463"/>
      <c r="CR11" s="463"/>
      <c r="CS11" s="494"/>
      <c r="CT11" s="545" t="s">
        <v>204</v>
      </c>
      <c r="CU11" s="546"/>
      <c r="CV11" s="546"/>
      <c r="CW11" s="546"/>
      <c r="CX11" s="546"/>
      <c r="CY11" s="546"/>
      <c r="CZ11" s="546"/>
      <c r="DA11" s="547"/>
      <c r="DB11" s="545" t="s">
        <v>204</v>
      </c>
      <c r="DC11" s="546"/>
      <c r="DD11" s="546"/>
      <c r="DE11" s="546"/>
      <c r="DF11" s="546"/>
      <c r="DG11" s="546"/>
      <c r="DH11" s="546"/>
      <c r="DI11" s="547"/>
    </row>
    <row r="12" spans="1:119" ht="18.75" customHeight="1" x14ac:dyDescent="0.15">
      <c r="A12" s="2"/>
      <c r="B12" s="450" t="s">
        <v>65</v>
      </c>
      <c r="C12" s="451"/>
      <c r="D12" s="451"/>
      <c r="E12" s="451"/>
      <c r="F12" s="451"/>
      <c r="G12" s="451"/>
      <c r="H12" s="451"/>
      <c r="I12" s="451"/>
      <c r="J12" s="451"/>
      <c r="K12" s="452"/>
      <c r="L12" s="548" t="s">
        <v>205</v>
      </c>
      <c r="M12" s="549"/>
      <c r="N12" s="549"/>
      <c r="O12" s="549"/>
      <c r="P12" s="549"/>
      <c r="Q12" s="550"/>
      <c r="R12" s="551">
        <v>4891</v>
      </c>
      <c r="S12" s="552"/>
      <c r="T12" s="552"/>
      <c r="U12" s="552"/>
      <c r="V12" s="553"/>
      <c r="W12" s="554" t="s">
        <v>10</v>
      </c>
      <c r="X12" s="513"/>
      <c r="Y12" s="513"/>
      <c r="Z12" s="513"/>
      <c r="AA12" s="513"/>
      <c r="AB12" s="555"/>
      <c r="AC12" s="556" t="s">
        <v>120</v>
      </c>
      <c r="AD12" s="557"/>
      <c r="AE12" s="557"/>
      <c r="AF12" s="557"/>
      <c r="AG12" s="558"/>
      <c r="AH12" s="556" t="s">
        <v>208</v>
      </c>
      <c r="AI12" s="557"/>
      <c r="AJ12" s="557"/>
      <c r="AK12" s="557"/>
      <c r="AL12" s="559"/>
      <c r="AM12" s="511" t="s">
        <v>209</v>
      </c>
      <c r="AN12" s="396"/>
      <c r="AO12" s="396"/>
      <c r="AP12" s="396"/>
      <c r="AQ12" s="396"/>
      <c r="AR12" s="396"/>
      <c r="AS12" s="396"/>
      <c r="AT12" s="397"/>
      <c r="AU12" s="512" t="s">
        <v>75</v>
      </c>
      <c r="AV12" s="513"/>
      <c r="AW12" s="513"/>
      <c r="AX12" s="513"/>
      <c r="AY12" s="485" t="s">
        <v>212</v>
      </c>
      <c r="AZ12" s="486"/>
      <c r="BA12" s="486"/>
      <c r="BB12" s="486"/>
      <c r="BC12" s="486"/>
      <c r="BD12" s="486"/>
      <c r="BE12" s="486"/>
      <c r="BF12" s="486"/>
      <c r="BG12" s="486"/>
      <c r="BH12" s="486"/>
      <c r="BI12" s="486"/>
      <c r="BJ12" s="486"/>
      <c r="BK12" s="486"/>
      <c r="BL12" s="486"/>
      <c r="BM12" s="487"/>
      <c r="BN12" s="357">
        <v>0</v>
      </c>
      <c r="BO12" s="358"/>
      <c r="BP12" s="358"/>
      <c r="BQ12" s="358"/>
      <c r="BR12" s="358"/>
      <c r="BS12" s="358"/>
      <c r="BT12" s="358"/>
      <c r="BU12" s="359"/>
      <c r="BV12" s="357">
        <v>0</v>
      </c>
      <c r="BW12" s="358"/>
      <c r="BX12" s="358"/>
      <c r="BY12" s="358"/>
      <c r="BZ12" s="358"/>
      <c r="CA12" s="358"/>
      <c r="CB12" s="358"/>
      <c r="CC12" s="359"/>
      <c r="CD12" s="493" t="s">
        <v>213</v>
      </c>
      <c r="CE12" s="463"/>
      <c r="CF12" s="463"/>
      <c r="CG12" s="463"/>
      <c r="CH12" s="463"/>
      <c r="CI12" s="463"/>
      <c r="CJ12" s="463"/>
      <c r="CK12" s="463"/>
      <c r="CL12" s="463"/>
      <c r="CM12" s="463"/>
      <c r="CN12" s="463"/>
      <c r="CO12" s="463"/>
      <c r="CP12" s="463"/>
      <c r="CQ12" s="463"/>
      <c r="CR12" s="463"/>
      <c r="CS12" s="494"/>
      <c r="CT12" s="545" t="s">
        <v>204</v>
      </c>
      <c r="CU12" s="546"/>
      <c r="CV12" s="546"/>
      <c r="CW12" s="546"/>
      <c r="CX12" s="546"/>
      <c r="CY12" s="546"/>
      <c r="CZ12" s="546"/>
      <c r="DA12" s="547"/>
      <c r="DB12" s="545" t="s">
        <v>204</v>
      </c>
      <c r="DC12" s="546"/>
      <c r="DD12" s="546"/>
      <c r="DE12" s="546"/>
      <c r="DF12" s="546"/>
      <c r="DG12" s="546"/>
      <c r="DH12" s="546"/>
      <c r="DI12" s="547"/>
    </row>
    <row r="13" spans="1:119" ht="18.75" customHeight="1" x14ac:dyDescent="0.15">
      <c r="A13" s="2"/>
      <c r="B13" s="453"/>
      <c r="C13" s="454"/>
      <c r="D13" s="454"/>
      <c r="E13" s="454"/>
      <c r="F13" s="454"/>
      <c r="G13" s="454"/>
      <c r="H13" s="454"/>
      <c r="I13" s="454"/>
      <c r="J13" s="454"/>
      <c r="K13" s="455"/>
      <c r="L13" s="13"/>
      <c r="M13" s="534" t="s">
        <v>215</v>
      </c>
      <c r="N13" s="535"/>
      <c r="O13" s="535"/>
      <c r="P13" s="535"/>
      <c r="Q13" s="536"/>
      <c r="R13" s="537">
        <v>4875</v>
      </c>
      <c r="S13" s="538"/>
      <c r="T13" s="538"/>
      <c r="U13" s="538"/>
      <c r="V13" s="539"/>
      <c r="W13" s="435" t="s">
        <v>216</v>
      </c>
      <c r="X13" s="367"/>
      <c r="Y13" s="367"/>
      <c r="Z13" s="367"/>
      <c r="AA13" s="367"/>
      <c r="AB13" s="368"/>
      <c r="AC13" s="398">
        <v>230</v>
      </c>
      <c r="AD13" s="399"/>
      <c r="AE13" s="399"/>
      <c r="AF13" s="399"/>
      <c r="AG13" s="400"/>
      <c r="AH13" s="398">
        <v>255</v>
      </c>
      <c r="AI13" s="399"/>
      <c r="AJ13" s="399"/>
      <c r="AK13" s="399"/>
      <c r="AL13" s="401"/>
      <c r="AM13" s="511" t="s">
        <v>218</v>
      </c>
      <c r="AN13" s="396"/>
      <c r="AO13" s="396"/>
      <c r="AP13" s="396"/>
      <c r="AQ13" s="396"/>
      <c r="AR13" s="396"/>
      <c r="AS13" s="396"/>
      <c r="AT13" s="397"/>
      <c r="AU13" s="512" t="s">
        <v>220</v>
      </c>
      <c r="AV13" s="513"/>
      <c r="AW13" s="513"/>
      <c r="AX13" s="513"/>
      <c r="AY13" s="485" t="s">
        <v>222</v>
      </c>
      <c r="AZ13" s="486"/>
      <c r="BA13" s="486"/>
      <c r="BB13" s="486"/>
      <c r="BC13" s="486"/>
      <c r="BD13" s="486"/>
      <c r="BE13" s="486"/>
      <c r="BF13" s="486"/>
      <c r="BG13" s="486"/>
      <c r="BH13" s="486"/>
      <c r="BI13" s="486"/>
      <c r="BJ13" s="486"/>
      <c r="BK13" s="486"/>
      <c r="BL13" s="486"/>
      <c r="BM13" s="487"/>
      <c r="BN13" s="357">
        <v>336947</v>
      </c>
      <c r="BO13" s="358"/>
      <c r="BP13" s="358"/>
      <c r="BQ13" s="358"/>
      <c r="BR13" s="358"/>
      <c r="BS13" s="358"/>
      <c r="BT13" s="358"/>
      <c r="BU13" s="359"/>
      <c r="BV13" s="357">
        <v>102507</v>
      </c>
      <c r="BW13" s="358"/>
      <c r="BX13" s="358"/>
      <c r="BY13" s="358"/>
      <c r="BZ13" s="358"/>
      <c r="CA13" s="358"/>
      <c r="CB13" s="358"/>
      <c r="CC13" s="359"/>
      <c r="CD13" s="493" t="s">
        <v>223</v>
      </c>
      <c r="CE13" s="463"/>
      <c r="CF13" s="463"/>
      <c r="CG13" s="463"/>
      <c r="CH13" s="463"/>
      <c r="CI13" s="463"/>
      <c r="CJ13" s="463"/>
      <c r="CK13" s="463"/>
      <c r="CL13" s="463"/>
      <c r="CM13" s="463"/>
      <c r="CN13" s="463"/>
      <c r="CO13" s="463"/>
      <c r="CP13" s="463"/>
      <c r="CQ13" s="463"/>
      <c r="CR13" s="463"/>
      <c r="CS13" s="494"/>
      <c r="CT13" s="345">
        <v>7.6</v>
      </c>
      <c r="CU13" s="346"/>
      <c r="CV13" s="346"/>
      <c r="CW13" s="346"/>
      <c r="CX13" s="346"/>
      <c r="CY13" s="346"/>
      <c r="CZ13" s="346"/>
      <c r="DA13" s="347"/>
      <c r="DB13" s="345">
        <v>8.6</v>
      </c>
      <c r="DC13" s="346"/>
      <c r="DD13" s="346"/>
      <c r="DE13" s="346"/>
      <c r="DF13" s="346"/>
      <c r="DG13" s="346"/>
      <c r="DH13" s="346"/>
      <c r="DI13" s="347"/>
    </row>
    <row r="14" spans="1:119" ht="18.75" customHeight="1" x14ac:dyDescent="0.15">
      <c r="A14" s="2"/>
      <c r="B14" s="453"/>
      <c r="C14" s="454"/>
      <c r="D14" s="454"/>
      <c r="E14" s="454"/>
      <c r="F14" s="454"/>
      <c r="G14" s="454"/>
      <c r="H14" s="454"/>
      <c r="I14" s="454"/>
      <c r="J14" s="454"/>
      <c r="K14" s="455"/>
      <c r="L14" s="524" t="s">
        <v>227</v>
      </c>
      <c r="M14" s="543"/>
      <c r="N14" s="543"/>
      <c r="O14" s="543"/>
      <c r="P14" s="543"/>
      <c r="Q14" s="544"/>
      <c r="R14" s="537">
        <v>4980</v>
      </c>
      <c r="S14" s="538"/>
      <c r="T14" s="538"/>
      <c r="U14" s="538"/>
      <c r="V14" s="539"/>
      <c r="W14" s="423"/>
      <c r="X14" s="370"/>
      <c r="Y14" s="370"/>
      <c r="Z14" s="370"/>
      <c r="AA14" s="370"/>
      <c r="AB14" s="371"/>
      <c r="AC14" s="527">
        <v>10.5</v>
      </c>
      <c r="AD14" s="528"/>
      <c r="AE14" s="528"/>
      <c r="AF14" s="528"/>
      <c r="AG14" s="529"/>
      <c r="AH14" s="527">
        <v>11.7</v>
      </c>
      <c r="AI14" s="528"/>
      <c r="AJ14" s="528"/>
      <c r="AK14" s="528"/>
      <c r="AL14" s="530"/>
      <c r="AM14" s="511"/>
      <c r="AN14" s="396"/>
      <c r="AO14" s="396"/>
      <c r="AP14" s="396"/>
      <c r="AQ14" s="396"/>
      <c r="AR14" s="396"/>
      <c r="AS14" s="396"/>
      <c r="AT14" s="397"/>
      <c r="AU14" s="512"/>
      <c r="AV14" s="513"/>
      <c r="AW14" s="513"/>
      <c r="AX14" s="513"/>
      <c r="AY14" s="485"/>
      <c r="AZ14" s="486"/>
      <c r="BA14" s="486"/>
      <c r="BB14" s="486"/>
      <c r="BC14" s="486"/>
      <c r="BD14" s="486"/>
      <c r="BE14" s="486"/>
      <c r="BF14" s="486"/>
      <c r="BG14" s="486"/>
      <c r="BH14" s="486"/>
      <c r="BI14" s="486"/>
      <c r="BJ14" s="486"/>
      <c r="BK14" s="486"/>
      <c r="BL14" s="486"/>
      <c r="BM14" s="487"/>
      <c r="BN14" s="357"/>
      <c r="BO14" s="358"/>
      <c r="BP14" s="358"/>
      <c r="BQ14" s="358"/>
      <c r="BR14" s="358"/>
      <c r="BS14" s="358"/>
      <c r="BT14" s="358"/>
      <c r="BU14" s="359"/>
      <c r="BV14" s="357"/>
      <c r="BW14" s="358"/>
      <c r="BX14" s="358"/>
      <c r="BY14" s="358"/>
      <c r="BZ14" s="358"/>
      <c r="CA14" s="358"/>
      <c r="CB14" s="358"/>
      <c r="CC14" s="359"/>
      <c r="CD14" s="488" t="s">
        <v>230</v>
      </c>
      <c r="CE14" s="489"/>
      <c r="CF14" s="489"/>
      <c r="CG14" s="489"/>
      <c r="CH14" s="489"/>
      <c r="CI14" s="489"/>
      <c r="CJ14" s="489"/>
      <c r="CK14" s="489"/>
      <c r="CL14" s="489"/>
      <c r="CM14" s="489"/>
      <c r="CN14" s="489"/>
      <c r="CO14" s="489"/>
      <c r="CP14" s="489"/>
      <c r="CQ14" s="489"/>
      <c r="CR14" s="489"/>
      <c r="CS14" s="490"/>
      <c r="CT14" s="531">
        <v>8.8000000000000007</v>
      </c>
      <c r="CU14" s="532"/>
      <c r="CV14" s="532"/>
      <c r="CW14" s="532"/>
      <c r="CX14" s="532"/>
      <c r="CY14" s="532"/>
      <c r="CZ14" s="532"/>
      <c r="DA14" s="533"/>
      <c r="DB14" s="531" t="s">
        <v>204</v>
      </c>
      <c r="DC14" s="532"/>
      <c r="DD14" s="532"/>
      <c r="DE14" s="532"/>
      <c r="DF14" s="532"/>
      <c r="DG14" s="532"/>
      <c r="DH14" s="532"/>
      <c r="DI14" s="533"/>
    </row>
    <row r="15" spans="1:119" ht="18.75" customHeight="1" x14ac:dyDescent="0.15">
      <c r="A15" s="2"/>
      <c r="B15" s="453"/>
      <c r="C15" s="454"/>
      <c r="D15" s="454"/>
      <c r="E15" s="454"/>
      <c r="F15" s="454"/>
      <c r="G15" s="454"/>
      <c r="H15" s="454"/>
      <c r="I15" s="454"/>
      <c r="J15" s="454"/>
      <c r="K15" s="455"/>
      <c r="L15" s="13"/>
      <c r="M15" s="534" t="s">
        <v>215</v>
      </c>
      <c r="N15" s="535"/>
      <c r="O15" s="535"/>
      <c r="P15" s="535"/>
      <c r="Q15" s="536"/>
      <c r="R15" s="537">
        <v>4959</v>
      </c>
      <c r="S15" s="538"/>
      <c r="T15" s="538"/>
      <c r="U15" s="538"/>
      <c r="V15" s="539"/>
      <c r="W15" s="435" t="s">
        <v>8</v>
      </c>
      <c r="X15" s="367"/>
      <c r="Y15" s="367"/>
      <c r="Z15" s="367"/>
      <c r="AA15" s="367"/>
      <c r="AB15" s="368"/>
      <c r="AC15" s="398">
        <v>533</v>
      </c>
      <c r="AD15" s="399"/>
      <c r="AE15" s="399"/>
      <c r="AF15" s="399"/>
      <c r="AG15" s="400"/>
      <c r="AH15" s="398">
        <v>511</v>
      </c>
      <c r="AI15" s="399"/>
      <c r="AJ15" s="399"/>
      <c r="AK15" s="399"/>
      <c r="AL15" s="401"/>
      <c r="AM15" s="511"/>
      <c r="AN15" s="396"/>
      <c r="AO15" s="396"/>
      <c r="AP15" s="396"/>
      <c r="AQ15" s="396"/>
      <c r="AR15" s="396"/>
      <c r="AS15" s="396"/>
      <c r="AT15" s="397"/>
      <c r="AU15" s="512"/>
      <c r="AV15" s="513"/>
      <c r="AW15" s="513"/>
      <c r="AX15" s="513"/>
      <c r="AY15" s="402" t="s">
        <v>232</v>
      </c>
      <c r="AZ15" s="403"/>
      <c r="BA15" s="403"/>
      <c r="BB15" s="403"/>
      <c r="BC15" s="403"/>
      <c r="BD15" s="403"/>
      <c r="BE15" s="403"/>
      <c r="BF15" s="403"/>
      <c r="BG15" s="403"/>
      <c r="BH15" s="403"/>
      <c r="BI15" s="403"/>
      <c r="BJ15" s="403"/>
      <c r="BK15" s="403"/>
      <c r="BL15" s="403"/>
      <c r="BM15" s="404"/>
      <c r="BN15" s="363">
        <v>548611</v>
      </c>
      <c r="BO15" s="364"/>
      <c r="BP15" s="364"/>
      <c r="BQ15" s="364"/>
      <c r="BR15" s="364"/>
      <c r="BS15" s="364"/>
      <c r="BT15" s="364"/>
      <c r="BU15" s="365"/>
      <c r="BV15" s="363">
        <v>560307</v>
      </c>
      <c r="BW15" s="364"/>
      <c r="BX15" s="364"/>
      <c r="BY15" s="364"/>
      <c r="BZ15" s="364"/>
      <c r="CA15" s="364"/>
      <c r="CB15" s="364"/>
      <c r="CC15" s="365"/>
      <c r="CD15" s="540" t="s">
        <v>214</v>
      </c>
      <c r="CE15" s="541"/>
      <c r="CF15" s="541"/>
      <c r="CG15" s="541"/>
      <c r="CH15" s="541"/>
      <c r="CI15" s="541"/>
      <c r="CJ15" s="541"/>
      <c r="CK15" s="541"/>
      <c r="CL15" s="541"/>
      <c r="CM15" s="541"/>
      <c r="CN15" s="541"/>
      <c r="CO15" s="541"/>
      <c r="CP15" s="541"/>
      <c r="CQ15" s="541"/>
      <c r="CR15" s="541"/>
      <c r="CS15" s="542"/>
      <c r="CT15" s="27"/>
      <c r="CU15" s="30"/>
      <c r="CV15" s="30"/>
      <c r="CW15" s="30"/>
      <c r="CX15" s="30"/>
      <c r="CY15" s="30"/>
      <c r="CZ15" s="30"/>
      <c r="DA15" s="33"/>
      <c r="DB15" s="27"/>
      <c r="DC15" s="30"/>
      <c r="DD15" s="30"/>
      <c r="DE15" s="30"/>
      <c r="DF15" s="30"/>
      <c r="DG15" s="30"/>
      <c r="DH15" s="30"/>
      <c r="DI15" s="33"/>
    </row>
    <row r="16" spans="1:119" ht="18.75" customHeight="1" x14ac:dyDescent="0.15">
      <c r="A16" s="2"/>
      <c r="B16" s="453"/>
      <c r="C16" s="454"/>
      <c r="D16" s="454"/>
      <c r="E16" s="454"/>
      <c r="F16" s="454"/>
      <c r="G16" s="454"/>
      <c r="H16" s="454"/>
      <c r="I16" s="454"/>
      <c r="J16" s="454"/>
      <c r="K16" s="455"/>
      <c r="L16" s="524" t="s">
        <v>49</v>
      </c>
      <c r="M16" s="525"/>
      <c r="N16" s="525"/>
      <c r="O16" s="525"/>
      <c r="P16" s="525"/>
      <c r="Q16" s="526"/>
      <c r="R16" s="521" t="s">
        <v>234</v>
      </c>
      <c r="S16" s="522"/>
      <c r="T16" s="522"/>
      <c r="U16" s="522"/>
      <c r="V16" s="523"/>
      <c r="W16" s="423"/>
      <c r="X16" s="370"/>
      <c r="Y16" s="370"/>
      <c r="Z16" s="370"/>
      <c r="AA16" s="370"/>
      <c r="AB16" s="371"/>
      <c r="AC16" s="527">
        <v>24.4</v>
      </c>
      <c r="AD16" s="528"/>
      <c r="AE16" s="528"/>
      <c r="AF16" s="528"/>
      <c r="AG16" s="529"/>
      <c r="AH16" s="527">
        <v>23.5</v>
      </c>
      <c r="AI16" s="528"/>
      <c r="AJ16" s="528"/>
      <c r="AK16" s="528"/>
      <c r="AL16" s="530"/>
      <c r="AM16" s="511"/>
      <c r="AN16" s="396"/>
      <c r="AO16" s="396"/>
      <c r="AP16" s="396"/>
      <c r="AQ16" s="396"/>
      <c r="AR16" s="396"/>
      <c r="AS16" s="396"/>
      <c r="AT16" s="397"/>
      <c r="AU16" s="512"/>
      <c r="AV16" s="513"/>
      <c r="AW16" s="513"/>
      <c r="AX16" s="513"/>
      <c r="AY16" s="485" t="s">
        <v>118</v>
      </c>
      <c r="AZ16" s="486"/>
      <c r="BA16" s="486"/>
      <c r="BB16" s="486"/>
      <c r="BC16" s="486"/>
      <c r="BD16" s="486"/>
      <c r="BE16" s="486"/>
      <c r="BF16" s="486"/>
      <c r="BG16" s="486"/>
      <c r="BH16" s="486"/>
      <c r="BI16" s="486"/>
      <c r="BJ16" s="486"/>
      <c r="BK16" s="486"/>
      <c r="BL16" s="486"/>
      <c r="BM16" s="487"/>
      <c r="BN16" s="357">
        <v>2094587</v>
      </c>
      <c r="BO16" s="358"/>
      <c r="BP16" s="358"/>
      <c r="BQ16" s="358"/>
      <c r="BR16" s="358"/>
      <c r="BS16" s="358"/>
      <c r="BT16" s="358"/>
      <c r="BU16" s="359"/>
      <c r="BV16" s="357">
        <v>1911077</v>
      </c>
      <c r="BW16" s="358"/>
      <c r="BX16" s="358"/>
      <c r="BY16" s="358"/>
      <c r="BZ16" s="358"/>
      <c r="CA16" s="358"/>
      <c r="CB16" s="358"/>
      <c r="CC16" s="359"/>
      <c r="CD16" s="20"/>
      <c r="CE16" s="343"/>
      <c r="CF16" s="343"/>
      <c r="CG16" s="343"/>
      <c r="CH16" s="343"/>
      <c r="CI16" s="343"/>
      <c r="CJ16" s="343"/>
      <c r="CK16" s="343"/>
      <c r="CL16" s="343"/>
      <c r="CM16" s="343"/>
      <c r="CN16" s="343"/>
      <c r="CO16" s="343"/>
      <c r="CP16" s="343"/>
      <c r="CQ16" s="343"/>
      <c r="CR16" s="343"/>
      <c r="CS16" s="344"/>
      <c r="CT16" s="345"/>
      <c r="CU16" s="346"/>
      <c r="CV16" s="346"/>
      <c r="CW16" s="346"/>
      <c r="CX16" s="346"/>
      <c r="CY16" s="346"/>
      <c r="CZ16" s="346"/>
      <c r="DA16" s="347"/>
      <c r="DB16" s="345"/>
      <c r="DC16" s="346"/>
      <c r="DD16" s="346"/>
      <c r="DE16" s="346"/>
      <c r="DF16" s="346"/>
      <c r="DG16" s="346"/>
      <c r="DH16" s="346"/>
      <c r="DI16" s="347"/>
    </row>
    <row r="17" spans="1:113" ht="18.75" customHeight="1" x14ac:dyDescent="0.15">
      <c r="A17" s="2"/>
      <c r="B17" s="456"/>
      <c r="C17" s="457"/>
      <c r="D17" s="457"/>
      <c r="E17" s="457"/>
      <c r="F17" s="457"/>
      <c r="G17" s="457"/>
      <c r="H17" s="457"/>
      <c r="I17" s="457"/>
      <c r="J17" s="457"/>
      <c r="K17" s="458"/>
      <c r="L17" s="14"/>
      <c r="M17" s="518" t="s">
        <v>110</v>
      </c>
      <c r="N17" s="519"/>
      <c r="O17" s="519"/>
      <c r="P17" s="519"/>
      <c r="Q17" s="520"/>
      <c r="R17" s="521" t="s">
        <v>235</v>
      </c>
      <c r="S17" s="522"/>
      <c r="T17" s="522"/>
      <c r="U17" s="522"/>
      <c r="V17" s="523"/>
      <c r="W17" s="435" t="s">
        <v>104</v>
      </c>
      <c r="X17" s="367"/>
      <c r="Y17" s="367"/>
      <c r="Z17" s="367"/>
      <c r="AA17" s="367"/>
      <c r="AB17" s="368"/>
      <c r="AC17" s="398">
        <v>1418</v>
      </c>
      <c r="AD17" s="399"/>
      <c r="AE17" s="399"/>
      <c r="AF17" s="399"/>
      <c r="AG17" s="400"/>
      <c r="AH17" s="398">
        <v>1411</v>
      </c>
      <c r="AI17" s="399"/>
      <c r="AJ17" s="399"/>
      <c r="AK17" s="399"/>
      <c r="AL17" s="401"/>
      <c r="AM17" s="511"/>
      <c r="AN17" s="396"/>
      <c r="AO17" s="396"/>
      <c r="AP17" s="396"/>
      <c r="AQ17" s="396"/>
      <c r="AR17" s="396"/>
      <c r="AS17" s="396"/>
      <c r="AT17" s="397"/>
      <c r="AU17" s="512"/>
      <c r="AV17" s="513"/>
      <c r="AW17" s="513"/>
      <c r="AX17" s="513"/>
      <c r="AY17" s="485" t="s">
        <v>236</v>
      </c>
      <c r="AZ17" s="486"/>
      <c r="BA17" s="486"/>
      <c r="BB17" s="486"/>
      <c r="BC17" s="486"/>
      <c r="BD17" s="486"/>
      <c r="BE17" s="486"/>
      <c r="BF17" s="486"/>
      <c r="BG17" s="486"/>
      <c r="BH17" s="486"/>
      <c r="BI17" s="486"/>
      <c r="BJ17" s="486"/>
      <c r="BK17" s="486"/>
      <c r="BL17" s="486"/>
      <c r="BM17" s="487"/>
      <c r="BN17" s="357">
        <v>684953</v>
      </c>
      <c r="BO17" s="358"/>
      <c r="BP17" s="358"/>
      <c r="BQ17" s="358"/>
      <c r="BR17" s="358"/>
      <c r="BS17" s="358"/>
      <c r="BT17" s="358"/>
      <c r="BU17" s="359"/>
      <c r="BV17" s="357">
        <v>699722</v>
      </c>
      <c r="BW17" s="358"/>
      <c r="BX17" s="358"/>
      <c r="BY17" s="358"/>
      <c r="BZ17" s="358"/>
      <c r="CA17" s="358"/>
      <c r="CB17" s="358"/>
      <c r="CC17" s="359"/>
      <c r="CD17" s="20"/>
      <c r="CE17" s="343"/>
      <c r="CF17" s="343"/>
      <c r="CG17" s="343"/>
      <c r="CH17" s="343"/>
      <c r="CI17" s="343"/>
      <c r="CJ17" s="343"/>
      <c r="CK17" s="343"/>
      <c r="CL17" s="343"/>
      <c r="CM17" s="343"/>
      <c r="CN17" s="343"/>
      <c r="CO17" s="343"/>
      <c r="CP17" s="343"/>
      <c r="CQ17" s="343"/>
      <c r="CR17" s="343"/>
      <c r="CS17" s="344"/>
      <c r="CT17" s="345"/>
      <c r="CU17" s="346"/>
      <c r="CV17" s="346"/>
      <c r="CW17" s="346"/>
      <c r="CX17" s="346"/>
      <c r="CY17" s="346"/>
      <c r="CZ17" s="346"/>
      <c r="DA17" s="347"/>
      <c r="DB17" s="345"/>
      <c r="DC17" s="346"/>
      <c r="DD17" s="346"/>
      <c r="DE17" s="346"/>
      <c r="DF17" s="346"/>
      <c r="DG17" s="346"/>
      <c r="DH17" s="346"/>
      <c r="DI17" s="347"/>
    </row>
    <row r="18" spans="1:113" ht="18.75" customHeight="1" x14ac:dyDescent="0.15">
      <c r="A18" s="2"/>
      <c r="B18" s="498" t="s">
        <v>237</v>
      </c>
      <c r="C18" s="449"/>
      <c r="D18" s="449"/>
      <c r="E18" s="499"/>
      <c r="F18" s="499"/>
      <c r="G18" s="499"/>
      <c r="H18" s="499"/>
      <c r="I18" s="499"/>
      <c r="J18" s="499"/>
      <c r="K18" s="499"/>
      <c r="L18" s="514">
        <v>44.85</v>
      </c>
      <c r="M18" s="514"/>
      <c r="N18" s="514"/>
      <c r="O18" s="514"/>
      <c r="P18" s="514"/>
      <c r="Q18" s="514"/>
      <c r="R18" s="515"/>
      <c r="S18" s="515"/>
      <c r="T18" s="515"/>
      <c r="U18" s="515"/>
      <c r="V18" s="516"/>
      <c r="W18" s="436"/>
      <c r="X18" s="437"/>
      <c r="Y18" s="437"/>
      <c r="Z18" s="437"/>
      <c r="AA18" s="437"/>
      <c r="AB18" s="430"/>
      <c r="AC18" s="473">
        <v>65</v>
      </c>
      <c r="AD18" s="474"/>
      <c r="AE18" s="474"/>
      <c r="AF18" s="474"/>
      <c r="AG18" s="517"/>
      <c r="AH18" s="473">
        <v>64.8</v>
      </c>
      <c r="AI18" s="474"/>
      <c r="AJ18" s="474"/>
      <c r="AK18" s="474"/>
      <c r="AL18" s="475"/>
      <c r="AM18" s="511"/>
      <c r="AN18" s="396"/>
      <c r="AO18" s="396"/>
      <c r="AP18" s="396"/>
      <c r="AQ18" s="396"/>
      <c r="AR18" s="396"/>
      <c r="AS18" s="396"/>
      <c r="AT18" s="397"/>
      <c r="AU18" s="512"/>
      <c r="AV18" s="513"/>
      <c r="AW18" s="513"/>
      <c r="AX18" s="513"/>
      <c r="AY18" s="485" t="s">
        <v>239</v>
      </c>
      <c r="AZ18" s="486"/>
      <c r="BA18" s="486"/>
      <c r="BB18" s="486"/>
      <c r="BC18" s="486"/>
      <c r="BD18" s="486"/>
      <c r="BE18" s="486"/>
      <c r="BF18" s="486"/>
      <c r="BG18" s="486"/>
      <c r="BH18" s="486"/>
      <c r="BI18" s="486"/>
      <c r="BJ18" s="486"/>
      <c r="BK18" s="486"/>
      <c r="BL18" s="486"/>
      <c r="BM18" s="487"/>
      <c r="BN18" s="357">
        <v>1766672</v>
      </c>
      <c r="BO18" s="358"/>
      <c r="BP18" s="358"/>
      <c r="BQ18" s="358"/>
      <c r="BR18" s="358"/>
      <c r="BS18" s="358"/>
      <c r="BT18" s="358"/>
      <c r="BU18" s="359"/>
      <c r="BV18" s="357">
        <v>1824911</v>
      </c>
      <c r="BW18" s="358"/>
      <c r="BX18" s="358"/>
      <c r="BY18" s="358"/>
      <c r="BZ18" s="358"/>
      <c r="CA18" s="358"/>
      <c r="CB18" s="358"/>
      <c r="CC18" s="359"/>
      <c r="CD18" s="20"/>
      <c r="CE18" s="343"/>
      <c r="CF18" s="343"/>
      <c r="CG18" s="343"/>
      <c r="CH18" s="343"/>
      <c r="CI18" s="343"/>
      <c r="CJ18" s="343"/>
      <c r="CK18" s="343"/>
      <c r="CL18" s="343"/>
      <c r="CM18" s="343"/>
      <c r="CN18" s="343"/>
      <c r="CO18" s="343"/>
      <c r="CP18" s="343"/>
      <c r="CQ18" s="343"/>
      <c r="CR18" s="343"/>
      <c r="CS18" s="344"/>
      <c r="CT18" s="345"/>
      <c r="CU18" s="346"/>
      <c r="CV18" s="346"/>
      <c r="CW18" s="346"/>
      <c r="CX18" s="346"/>
      <c r="CY18" s="346"/>
      <c r="CZ18" s="346"/>
      <c r="DA18" s="347"/>
      <c r="DB18" s="345"/>
      <c r="DC18" s="346"/>
      <c r="DD18" s="346"/>
      <c r="DE18" s="346"/>
      <c r="DF18" s="346"/>
      <c r="DG18" s="346"/>
      <c r="DH18" s="346"/>
      <c r="DI18" s="347"/>
    </row>
    <row r="19" spans="1:113" ht="18.75" customHeight="1" x14ac:dyDescent="0.15">
      <c r="A19" s="2"/>
      <c r="B19" s="498" t="s">
        <v>71</v>
      </c>
      <c r="C19" s="449"/>
      <c r="D19" s="449"/>
      <c r="E19" s="499"/>
      <c r="F19" s="499"/>
      <c r="G19" s="499"/>
      <c r="H19" s="499"/>
      <c r="I19" s="499"/>
      <c r="J19" s="499"/>
      <c r="K19" s="499"/>
      <c r="L19" s="500">
        <v>107</v>
      </c>
      <c r="M19" s="500"/>
      <c r="N19" s="500"/>
      <c r="O19" s="500"/>
      <c r="P19" s="500"/>
      <c r="Q19" s="500"/>
      <c r="R19" s="501"/>
      <c r="S19" s="501"/>
      <c r="T19" s="501"/>
      <c r="U19" s="501"/>
      <c r="V19" s="502"/>
      <c r="W19" s="419"/>
      <c r="X19" s="420"/>
      <c r="Y19" s="420"/>
      <c r="Z19" s="420"/>
      <c r="AA19" s="420"/>
      <c r="AB19" s="420"/>
      <c r="AC19" s="509"/>
      <c r="AD19" s="509"/>
      <c r="AE19" s="509"/>
      <c r="AF19" s="509"/>
      <c r="AG19" s="509"/>
      <c r="AH19" s="509"/>
      <c r="AI19" s="509"/>
      <c r="AJ19" s="509"/>
      <c r="AK19" s="509"/>
      <c r="AL19" s="510"/>
      <c r="AM19" s="511"/>
      <c r="AN19" s="396"/>
      <c r="AO19" s="396"/>
      <c r="AP19" s="396"/>
      <c r="AQ19" s="396"/>
      <c r="AR19" s="396"/>
      <c r="AS19" s="396"/>
      <c r="AT19" s="397"/>
      <c r="AU19" s="512"/>
      <c r="AV19" s="513"/>
      <c r="AW19" s="513"/>
      <c r="AX19" s="513"/>
      <c r="AY19" s="485" t="s">
        <v>224</v>
      </c>
      <c r="AZ19" s="486"/>
      <c r="BA19" s="486"/>
      <c r="BB19" s="486"/>
      <c r="BC19" s="486"/>
      <c r="BD19" s="486"/>
      <c r="BE19" s="486"/>
      <c r="BF19" s="486"/>
      <c r="BG19" s="486"/>
      <c r="BH19" s="486"/>
      <c r="BI19" s="486"/>
      <c r="BJ19" s="486"/>
      <c r="BK19" s="486"/>
      <c r="BL19" s="486"/>
      <c r="BM19" s="487"/>
      <c r="BN19" s="357">
        <v>3506944</v>
      </c>
      <c r="BO19" s="358"/>
      <c r="BP19" s="358"/>
      <c r="BQ19" s="358"/>
      <c r="BR19" s="358"/>
      <c r="BS19" s="358"/>
      <c r="BT19" s="358"/>
      <c r="BU19" s="359"/>
      <c r="BV19" s="357">
        <v>3215069</v>
      </c>
      <c r="BW19" s="358"/>
      <c r="BX19" s="358"/>
      <c r="BY19" s="358"/>
      <c r="BZ19" s="358"/>
      <c r="CA19" s="358"/>
      <c r="CB19" s="358"/>
      <c r="CC19" s="359"/>
      <c r="CD19" s="20"/>
      <c r="CE19" s="343"/>
      <c r="CF19" s="343"/>
      <c r="CG19" s="343"/>
      <c r="CH19" s="343"/>
      <c r="CI19" s="343"/>
      <c r="CJ19" s="343"/>
      <c r="CK19" s="343"/>
      <c r="CL19" s="343"/>
      <c r="CM19" s="343"/>
      <c r="CN19" s="343"/>
      <c r="CO19" s="343"/>
      <c r="CP19" s="343"/>
      <c r="CQ19" s="343"/>
      <c r="CR19" s="343"/>
      <c r="CS19" s="344"/>
      <c r="CT19" s="345"/>
      <c r="CU19" s="346"/>
      <c r="CV19" s="346"/>
      <c r="CW19" s="346"/>
      <c r="CX19" s="346"/>
      <c r="CY19" s="346"/>
      <c r="CZ19" s="346"/>
      <c r="DA19" s="347"/>
      <c r="DB19" s="345"/>
      <c r="DC19" s="346"/>
      <c r="DD19" s="346"/>
      <c r="DE19" s="346"/>
      <c r="DF19" s="346"/>
      <c r="DG19" s="346"/>
      <c r="DH19" s="346"/>
      <c r="DI19" s="347"/>
    </row>
    <row r="20" spans="1:113" ht="18.75" customHeight="1" x14ac:dyDescent="0.15">
      <c r="A20" s="2"/>
      <c r="B20" s="498" t="s">
        <v>241</v>
      </c>
      <c r="C20" s="449"/>
      <c r="D20" s="449"/>
      <c r="E20" s="499"/>
      <c r="F20" s="499"/>
      <c r="G20" s="499"/>
      <c r="H20" s="499"/>
      <c r="I20" s="499"/>
      <c r="J20" s="499"/>
      <c r="K20" s="499"/>
      <c r="L20" s="500">
        <v>1984</v>
      </c>
      <c r="M20" s="500"/>
      <c r="N20" s="500"/>
      <c r="O20" s="500"/>
      <c r="P20" s="500"/>
      <c r="Q20" s="500"/>
      <c r="R20" s="501"/>
      <c r="S20" s="501"/>
      <c r="T20" s="501"/>
      <c r="U20" s="501"/>
      <c r="V20" s="502"/>
      <c r="W20" s="436"/>
      <c r="X20" s="437"/>
      <c r="Y20" s="437"/>
      <c r="Z20" s="437"/>
      <c r="AA20" s="437"/>
      <c r="AB20" s="437"/>
      <c r="AC20" s="503"/>
      <c r="AD20" s="503"/>
      <c r="AE20" s="503"/>
      <c r="AF20" s="503"/>
      <c r="AG20" s="503"/>
      <c r="AH20" s="503"/>
      <c r="AI20" s="503"/>
      <c r="AJ20" s="503"/>
      <c r="AK20" s="503"/>
      <c r="AL20" s="504"/>
      <c r="AM20" s="505"/>
      <c r="AN20" s="465"/>
      <c r="AO20" s="465"/>
      <c r="AP20" s="465"/>
      <c r="AQ20" s="465"/>
      <c r="AR20" s="465"/>
      <c r="AS20" s="465"/>
      <c r="AT20" s="466"/>
      <c r="AU20" s="506"/>
      <c r="AV20" s="507"/>
      <c r="AW20" s="507"/>
      <c r="AX20" s="508"/>
      <c r="AY20" s="485"/>
      <c r="AZ20" s="486"/>
      <c r="BA20" s="486"/>
      <c r="BB20" s="486"/>
      <c r="BC20" s="486"/>
      <c r="BD20" s="486"/>
      <c r="BE20" s="486"/>
      <c r="BF20" s="486"/>
      <c r="BG20" s="486"/>
      <c r="BH20" s="486"/>
      <c r="BI20" s="486"/>
      <c r="BJ20" s="486"/>
      <c r="BK20" s="486"/>
      <c r="BL20" s="486"/>
      <c r="BM20" s="487"/>
      <c r="BN20" s="357"/>
      <c r="BO20" s="358"/>
      <c r="BP20" s="358"/>
      <c r="BQ20" s="358"/>
      <c r="BR20" s="358"/>
      <c r="BS20" s="358"/>
      <c r="BT20" s="358"/>
      <c r="BU20" s="359"/>
      <c r="BV20" s="357"/>
      <c r="BW20" s="358"/>
      <c r="BX20" s="358"/>
      <c r="BY20" s="358"/>
      <c r="BZ20" s="358"/>
      <c r="CA20" s="358"/>
      <c r="CB20" s="358"/>
      <c r="CC20" s="359"/>
      <c r="CD20" s="20"/>
      <c r="CE20" s="343"/>
      <c r="CF20" s="343"/>
      <c r="CG20" s="343"/>
      <c r="CH20" s="343"/>
      <c r="CI20" s="343"/>
      <c r="CJ20" s="343"/>
      <c r="CK20" s="343"/>
      <c r="CL20" s="343"/>
      <c r="CM20" s="343"/>
      <c r="CN20" s="343"/>
      <c r="CO20" s="343"/>
      <c r="CP20" s="343"/>
      <c r="CQ20" s="343"/>
      <c r="CR20" s="343"/>
      <c r="CS20" s="344"/>
      <c r="CT20" s="345"/>
      <c r="CU20" s="346"/>
      <c r="CV20" s="346"/>
      <c r="CW20" s="346"/>
      <c r="CX20" s="346"/>
      <c r="CY20" s="346"/>
      <c r="CZ20" s="346"/>
      <c r="DA20" s="347"/>
      <c r="DB20" s="345"/>
      <c r="DC20" s="346"/>
      <c r="DD20" s="346"/>
      <c r="DE20" s="346"/>
      <c r="DF20" s="346"/>
      <c r="DG20" s="346"/>
      <c r="DH20" s="346"/>
      <c r="DI20" s="347"/>
    </row>
    <row r="21" spans="1:113" ht="18.75" customHeight="1" x14ac:dyDescent="0.15">
      <c r="A21" s="2"/>
      <c r="B21" s="495" t="s">
        <v>243</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76"/>
      <c r="AZ21" s="477"/>
      <c r="BA21" s="477"/>
      <c r="BB21" s="477"/>
      <c r="BC21" s="477"/>
      <c r="BD21" s="477"/>
      <c r="BE21" s="477"/>
      <c r="BF21" s="477"/>
      <c r="BG21" s="477"/>
      <c r="BH21" s="477"/>
      <c r="BI21" s="477"/>
      <c r="BJ21" s="477"/>
      <c r="BK21" s="477"/>
      <c r="BL21" s="477"/>
      <c r="BM21" s="478"/>
      <c r="BN21" s="360"/>
      <c r="BO21" s="361"/>
      <c r="BP21" s="361"/>
      <c r="BQ21" s="361"/>
      <c r="BR21" s="361"/>
      <c r="BS21" s="361"/>
      <c r="BT21" s="361"/>
      <c r="BU21" s="362"/>
      <c r="BV21" s="360"/>
      <c r="BW21" s="361"/>
      <c r="BX21" s="361"/>
      <c r="BY21" s="361"/>
      <c r="BZ21" s="361"/>
      <c r="CA21" s="361"/>
      <c r="CB21" s="361"/>
      <c r="CC21" s="362"/>
      <c r="CD21" s="20"/>
      <c r="CE21" s="343"/>
      <c r="CF21" s="343"/>
      <c r="CG21" s="343"/>
      <c r="CH21" s="343"/>
      <c r="CI21" s="343"/>
      <c r="CJ21" s="343"/>
      <c r="CK21" s="343"/>
      <c r="CL21" s="343"/>
      <c r="CM21" s="343"/>
      <c r="CN21" s="343"/>
      <c r="CO21" s="343"/>
      <c r="CP21" s="343"/>
      <c r="CQ21" s="343"/>
      <c r="CR21" s="343"/>
      <c r="CS21" s="344"/>
      <c r="CT21" s="345"/>
      <c r="CU21" s="346"/>
      <c r="CV21" s="346"/>
      <c r="CW21" s="346"/>
      <c r="CX21" s="346"/>
      <c r="CY21" s="346"/>
      <c r="CZ21" s="346"/>
      <c r="DA21" s="347"/>
      <c r="DB21" s="345"/>
      <c r="DC21" s="346"/>
      <c r="DD21" s="346"/>
      <c r="DE21" s="346"/>
      <c r="DF21" s="346"/>
      <c r="DG21" s="346"/>
      <c r="DH21" s="346"/>
      <c r="DI21" s="347"/>
    </row>
    <row r="22" spans="1:113" ht="18.75" customHeight="1" x14ac:dyDescent="0.15">
      <c r="A22" s="2"/>
      <c r="B22" s="480" t="s">
        <v>244</v>
      </c>
      <c r="C22" s="387"/>
      <c r="D22" s="388"/>
      <c r="E22" s="366" t="s">
        <v>10</v>
      </c>
      <c r="F22" s="367"/>
      <c r="G22" s="367"/>
      <c r="H22" s="367"/>
      <c r="I22" s="367"/>
      <c r="J22" s="367"/>
      <c r="K22" s="368"/>
      <c r="L22" s="366" t="s">
        <v>246</v>
      </c>
      <c r="M22" s="367"/>
      <c r="N22" s="367"/>
      <c r="O22" s="367"/>
      <c r="P22" s="368"/>
      <c r="Q22" s="372" t="s">
        <v>248</v>
      </c>
      <c r="R22" s="373"/>
      <c r="S22" s="373"/>
      <c r="T22" s="373"/>
      <c r="U22" s="373"/>
      <c r="V22" s="374"/>
      <c r="W22" s="386" t="s">
        <v>249</v>
      </c>
      <c r="X22" s="387"/>
      <c r="Y22" s="388"/>
      <c r="Z22" s="366" t="s">
        <v>10</v>
      </c>
      <c r="AA22" s="367"/>
      <c r="AB22" s="367"/>
      <c r="AC22" s="367"/>
      <c r="AD22" s="367"/>
      <c r="AE22" s="367"/>
      <c r="AF22" s="367"/>
      <c r="AG22" s="368"/>
      <c r="AH22" s="378" t="s">
        <v>187</v>
      </c>
      <c r="AI22" s="367"/>
      <c r="AJ22" s="367"/>
      <c r="AK22" s="367"/>
      <c r="AL22" s="368"/>
      <c r="AM22" s="378" t="s">
        <v>251</v>
      </c>
      <c r="AN22" s="379"/>
      <c r="AO22" s="379"/>
      <c r="AP22" s="379"/>
      <c r="AQ22" s="379"/>
      <c r="AR22" s="380"/>
      <c r="AS22" s="372" t="s">
        <v>248</v>
      </c>
      <c r="AT22" s="373"/>
      <c r="AU22" s="373"/>
      <c r="AV22" s="373"/>
      <c r="AW22" s="373"/>
      <c r="AX22" s="384"/>
      <c r="AY22" s="402" t="s">
        <v>253</v>
      </c>
      <c r="AZ22" s="403"/>
      <c r="BA22" s="403"/>
      <c r="BB22" s="403"/>
      <c r="BC22" s="403"/>
      <c r="BD22" s="403"/>
      <c r="BE22" s="403"/>
      <c r="BF22" s="403"/>
      <c r="BG22" s="403"/>
      <c r="BH22" s="403"/>
      <c r="BI22" s="403"/>
      <c r="BJ22" s="403"/>
      <c r="BK22" s="403"/>
      <c r="BL22" s="403"/>
      <c r="BM22" s="404"/>
      <c r="BN22" s="363">
        <v>4789925</v>
      </c>
      <c r="BO22" s="364"/>
      <c r="BP22" s="364"/>
      <c r="BQ22" s="364"/>
      <c r="BR22" s="364"/>
      <c r="BS22" s="364"/>
      <c r="BT22" s="364"/>
      <c r="BU22" s="365"/>
      <c r="BV22" s="363">
        <v>3928979</v>
      </c>
      <c r="BW22" s="364"/>
      <c r="BX22" s="364"/>
      <c r="BY22" s="364"/>
      <c r="BZ22" s="364"/>
      <c r="CA22" s="364"/>
      <c r="CB22" s="364"/>
      <c r="CC22" s="365"/>
      <c r="CD22" s="20"/>
      <c r="CE22" s="343"/>
      <c r="CF22" s="343"/>
      <c r="CG22" s="343"/>
      <c r="CH22" s="343"/>
      <c r="CI22" s="343"/>
      <c r="CJ22" s="343"/>
      <c r="CK22" s="343"/>
      <c r="CL22" s="343"/>
      <c r="CM22" s="343"/>
      <c r="CN22" s="343"/>
      <c r="CO22" s="343"/>
      <c r="CP22" s="343"/>
      <c r="CQ22" s="343"/>
      <c r="CR22" s="343"/>
      <c r="CS22" s="344"/>
      <c r="CT22" s="345"/>
      <c r="CU22" s="346"/>
      <c r="CV22" s="346"/>
      <c r="CW22" s="346"/>
      <c r="CX22" s="346"/>
      <c r="CY22" s="346"/>
      <c r="CZ22" s="346"/>
      <c r="DA22" s="347"/>
      <c r="DB22" s="345"/>
      <c r="DC22" s="346"/>
      <c r="DD22" s="346"/>
      <c r="DE22" s="346"/>
      <c r="DF22" s="346"/>
      <c r="DG22" s="346"/>
      <c r="DH22" s="346"/>
      <c r="DI22" s="347"/>
    </row>
    <row r="23" spans="1:113" ht="18.75" customHeight="1" x14ac:dyDescent="0.15">
      <c r="A23" s="2"/>
      <c r="B23" s="481"/>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5" t="s">
        <v>255</v>
      </c>
      <c r="AZ23" s="486"/>
      <c r="BA23" s="486"/>
      <c r="BB23" s="486"/>
      <c r="BC23" s="486"/>
      <c r="BD23" s="486"/>
      <c r="BE23" s="486"/>
      <c r="BF23" s="486"/>
      <c r="BG23" s="486"/>
      <c r="BH23" s="486"/>
      <c r="BI23" s="486"/>
      <c r="BJ23" s="486"/>
      <c r="BK23" s="486"/>
      <c r="BL23" s="486"/>
      <c r="BM23" s="487"/>
      <c r="BN23" s="357">
        <v>3744045</v>
      </c>
      <c r="BO23" s="358"/>
      <c r="BP23" s="358"/>
      <c r="BQ23" s="358"/>
      <c r="BR23" s="358"/>
      <c r="BS23" s="358"/>
      <c r="BT23" s="358"/>
      <c r="BU23" s="359"/>
      <c r="BV23" s="357">
        <v>3356559</v>
      </c>
      <c r="BW23" s="358"/>
      <c r="BX23" s="358"/>
      <c r="BY23" s="358"/>
      <c r="BZ23" s="358"/>
      <c r="CA23" s="358"/>
      <c r="CB23" s="358"/>
      <c r="CC23" s="359"/>
      <c r="CD23" s="20"/>
      <c r="CE23" s="343"/>
      <c r="CF23" s="343"/>
      <c r="CG23" s="343"/>
      <c r="CH23" s="343"/>
      <c r="CI23" s="343"/>
      <c r="CJ23" s="343"/>
      <c r="CK23" s="343"/>
      <c r="CL23" s="343"/>
      <c r="CM23" s="343"/>
      <c r="CN23" s="343"/>
      <c r="CO23" s="343"/>
      <c r="CP23" s="343"/>
      <c r="CQ23" s="343"/>
      <c r="CR23" s="343"/>
      <c r="CS23" s="344"/>
      <c r="CT23" s="345"/>
      <c r="CU23" s="346"/>
      <c r="CV23" s="346"/>
      <c r="CW23" s="346"/>
      <c r="CX23" s="346"/>
      <c r="CY23" s="346"/>
      <c r="CZ23" s="346"/>
      <c r="DA23" s="347"/>
      <c r="DB23" s="345"/>
      <c r="DC23" s="346"/>
      <c r="DD23" s="346"/>
      <c r="DE23" s="346"/>
      <c r="DF23" s="346"/>
      <c r="DG23" s="346"/>
      <c r="DH23" s="346"/>
      <c r="DI23" s="347"/>
    </row>
    <row r="24" spans="1:113" ht="18.75" customHeight="1" x14ac:dyDescent="0.15">
      <c r="A24" s="2"/>
      <c r="B24" s="481"/>
      <c r="C24" s="390"/>
      <c r="D24" s="391"/>
      <c r="E24" s="395" t="s">
        <v>257</v>
      </c>
      <c r="F24" s="396"/>
      <c r="G24" s="396"/>
      <c r="H24" s="396"/>
      <c r="I24" s="396"/>
      <c r="J24" s="396"/>
      <c r="K24" s="397"/>
      <c r="L24" s="398">
        <v>1</v>
      </c>
      <c r="M24" s="399"/>
      <c r="N24" s="399"/>
      <c r="O24" s="399"/>
      <c r="P24" s="400"/>
      <c r="Q24" s="398">
        <v>6140</v>
      </c>
      <c r="R24" s="399"/>
      <c r="S24" s="399"/>
      <c r="T24" s="399"/>
      <c r="U24" s="399"/>
      <c r="V24" s="400"/>
      <c r="W24" s="389"/>
      <c r="X24" s="390"/>
      <c r="Y24" s="391"/>
      <c r="Z24" s="395" t="s">
        <v>258</v>
      </c>
      <c r="AA24" s="396"/>
      <c r="AB24" s="396"/>
      <c r="AC24" s="396"/>
      <c r="AD24" s="396"/>
      <c r="AE24" s="396"/>
      <c r="AF24" s="396"/>
      <c r="AG24" s="397"/>
      <c r="AH24" s="398">
        <v>67</v>
      </c>
      <c r="AI24" s="399"/>
      <c r="AJ24" s="399"/>
      <c r="AK24" s="399"/>
      <c r="AL24" s="400"/>
      <c r="AM24" s="398">
        <v>191821</v>
      </c>
      <c r="AN24" s="399"/>
      <c r="AO24" s="399"/>
      <c r="AP24" s="399"/>
      <c r="AQ24" s="399"/>
      <c r="AR24" s="400"/>
      <c r="AS24" s="398">
        <v>2863</v>
      </c>
      <c r="AT24" s="399"/>
      <c r="AU24" s="399"/>
      <c r="AV24" s="399"/>
      <c r="AW24" s="399"/>
      <c r="AX24" s="401"/>
      <c r="AY24" s="476" t="s">
        <v>260</v>
      </c>
      <c r="AZ24" s="477"/>
      <c r="BA24" s="477"/>
      <c r="BB24" s="477"/>
      <c r="BC24" s="477"/>
      <c r="BD24" s="477"/>
      <c r="BE24" s="477"/>
      <c r="BF24" s="477"/>
      <c r="BG24" s="477"/>
      <c r="BH24" s="477"/>
      <c r="BI24" s="477"/>
      <c r="BJ24" s="477"/>
      <c r="BK24" s="477"/>
      <c r="BL24" s="477"/>
      <c r="BM24" s="478"/>
      <c r="BN24" s="357">
        <v>3743491</v>
      </c>
      <c r="BO24" s="358"/>
      <c r="BP24" s="358"/>
      <c r="BQ24" s="358"/>
      <c r="BR24" s="358"/>
      <c r="BS24" s="358"/>
      <c r="BT24" s="358"/>
      <c r="BU24" s="359"/>
      <c r="BV24" s="357">
        <v>2845896</v>
      </c>
      <c r="BW24" s="358"/>
      <c r="BX24" s="358"/>
      <c r="BY24" s="358"/>
      <c r="BZ24" s="358"/>
      <c r="CA24" s="358"/>
      <c r="CB24" s="358"/>
      <c r="CC24" s="359"/>
      <c r="CD24" s="20"/>
      <c r="CE24" s="343"/>
      <c r="CF24" s="343"/>
      <c r="CG24" s="343"/>
      <c r="CH24" s="343"/>
      <c r="CI24" s="343"/>
      <c r="CJ24" s="343"/>
      <c r="CK24" s="343"/>
      <c r="CL24" s="343"/>
      <c r="CM24" s="343"/>
      <c r="CN24" s="343"/>
      <c r="CO24" s="343"/>
      <c r="CP24" s="343"/>
      <c r="CQ24" s="343"/>
      <c r="CR24" s="343"/>
      <c r="CS24" s="344"/>
      <c r="CT24" s="345"/>
      <c r="CU24" s="346"/>
      <c r="CV24" s="346"/>
      <c r="CW24" s="346"/>
      <c r="CX24" s="346"/>
      <c r="CY24" s="346"/>
      <c r="CZ24" s="346"/>
      <c r="DA24" s="347"/>
      <c r="DB24" s="345"/>
      <c r="DC24" s="346"/>
      <c r="DD24" s="346"/>
      <c r="DE24" s="346"/>
      <c r="DF24" s="346"/>
      <c r="DG24" s="346"/>
      <c r="DH24" s="346"/>
      <c r="DI24" s="347"/>
    </row>
    <row r="25" spans="1:113" ht="18.75" customHeight="1" x14ac:dyDescent="0.15">
      <c r="A25" s="2"/>
      <c r="B25" s="481"/>
      <c r="C25" s="390"/>
      <c r="D25" s="391"/>
      <c r="E25" s="395" t="s">
        <v>262</v>
      </c>
      <c r="F25" s="396"/>
      <c r="G25" s="396"/>
      <c r="H25" s="396"/>
      <c r="I25" s="396"/>
      <c r="J25" s="396"/>
      <c r="K25" s="397"/>
      <c r="L25" s="398">
        <v>1</v>
      </c>
      <c r="M25" s="399"/>
      <c r="N25" s="399"/>
      <c r="O25" s="399"/>
      <c r="P25" s="400"/>
      <c r="Q25" s="398">
        <v>5220</v>
      </c>
      <c r="R25" s="399"/>
      <c r="S25" s="399"/>
      <c r="T25" s="399"/>
      <c r="U25" s="399"/>
      <c r="V25" s="400"/>
      <c r="W25" s="389"/>
      <c r="X25" s="390"/>
      <c r="Y25" s="391"/>
      <c r="Z25" s="395" t="s">
        <v>263</v>
      </c>
      <c r="AA25" s="396"/>
      <c r="AB25" s="396"/>
      <c r="AC25" s="396"/>
      <c r="AD25" s="396"/>
      <c r="AE25" s="396"/>
      <c r="AF25" s="396"/>
      <c r="AG25" s="397"/>
      <c r="AH25" s="398" t="s">
        <v>204</v>
      </c>
      <c r="AI25" s="399"/>
      <c r="AJ25" s="399"/>
      <c r="AK25" s="399"/>
      <c r="AL25" s="400"/>
      <c r="AM25" s="398" t="s">
        <v>204</v>
      </c>
      <c r="AN25" s="399"/>
      <c r="AO25" s="399"/>
      <c r="AP25" s="399"/>
      <c r="AQ25" s="399"/>
      <c r="AR25" s="400"/>
      <c r="AS25" s="398" t="s">
        <v>204</v>
      </c>
      <c r="AT25" s="399"/>
      <c r="AU25" s="399"/>
      <c r="AV25" s="399"/>
      <c r="AW25" s="399"/>
      <c r="AX25" s="401"/>
      <c r="AY25" s="402" t="s">
        <v>38</v>
      </c>
      <c r="AZ25" s="403"/>
      <c r="BA25" s="403"/>
      <c r="BB25" s="403"/>
      <c r="BC25" s="403"/>
      <c r="BD25" s="403"/>
      <c r="BE25" s="403"/>
      <c r="BF25" s="403"/>
      <c r="BG25" s="403"/>
      <c r="BH25" s="403"/>
      <c r="BI25" s="403"/>
      <c r="BJ25" s="403"/>
      <c r="BK25" s="403"/>
      <c r="BL25" s="403"/>
      <c r="BM25" s="404"/>
      <c r="BN25" s="363">
        <v>398274</v>
      </c>
      <c r="BO25" s="364"/>
      <c r="BP25" s="364"/>
      <c r="BQ25" s="364"/>
      <c r="BR25" s="364"/>
      <c r="BS25" s="364"/>
      <c r="BT25" s="364"/>
      <c r="BU25" s="365"/>
      <c r="BV25" s="363">
        <v>91040</v>
      </c>
      <c r="BW25" s="364"/>
      <c r="BX25" s="364"/>
      <c r="BY25" s="364"/>
      <c r="BZ25" s="364"/>
      <c r="CA25" s="364"/>
      <c r="CB25" s="364"/>
      <c r="CC25" s="365"/>
      <c r="CD25" s="20"/>
      <c r="CE25" s="343"/>
      <c r="CF25" s="343"/>
      <c r="CG25" s="343"/>
      <c r="CH25" s="343"/>
      <c r="CI25" s="343"/>
      <c r="CJ25" s="343"/>
      <c r="CK25" s="343"/>
      <c r="CL25" s="343"/>
      <c r="CM25" s="343"/>
      <c r="CN25" s="343"/>
      <c r="CO25" s="343"/>
      <c r="CP25" s="343"/>
      <c r="CQ25" s="343"/>
      <c r="CR25" s="343"/>
      <c r="CS25" s="344"/>
      <c r="CT25" s="345"/>
      <c r="CU25" s="346"/>
      <c r="CV25" s="346"/>
      <c r="CW25" s="346"/>
      <c r="CX25" s="346"/>
      <c r="CY25" s="346"/>
      <c r="CZ25" s="346"/>
      <c r="DA25" s="347"/>
      <c r="DB25" s="345"/>
      <c r="DC25" s="346"/>
      <c r="DD25" s="346"/>
      <c r="DE25" s="346"/>
      <c r="DF25" s="346"/>
      <c r="DG25" s="346"/>
      <c r="DH25" s="346"/>
      <c r="DI25" s="347"/>
    </row>
    <row r="26" spans="1:113" ht="18.75" customHeight="1" x14ac:dyDescent="0.15">
      <c r="A26" s="2"/>
      <c r="B26" s="481"/>
      <c r="C26" s="390"/>
      <c r="D26" s="391"/>
      <c r="E26" s="395" t="s">
        <v>264</v>
      </c>
      <c r="F26" s="396"/>
      <c r="G26" s="396"/>
      <c r="H26" s="396"/>
      <c r="I26" s="396"/>
      <c r="J26" s="396"/>
      <c r="K26" s="397"/>
      <c r="L26" s="398">
        <v>1</v>
      </c>
      <c r="M26" s="399"/>
      <c r="N26" s="399"/>
      <c r="O26" s="399"/>
      <c r="P26" s="400"/>
      <c r="Q26" s="398">
        <v>5030</v>
      </c>
      <c r="R26" s="399"/>
      <c r="S26" s="399"/>
      <c r="T26" s="399"/>
      <c r="U26" s="399"/>
      <c r="V26" s="400"/>
      <c r="W26" s="389"/>
      <c r="X26" s="390"/>
      <c r="Y26" s="391"/>
      <c r="Z26" s="395" t="s">
        <v>265</v>
      </c>
      <c r="AA26" s="491"/>
      <c r="AB26" s="491"/>
      <c r="AC26" s="491"/>
      <c r="AD26" s="491"/>
      <c r="AE26" s="491"/>
      <c r="AF26" s="491"/>
      <c r="AG26" s="492"/>
      <c r="AH26" s="398" t="s">
        <v>204</v>
      </c>
      <c r="AI26" s="399"/>
      <c r="AJ26" s="399"/>
      <c r="AK26" s="399"/>
      <c r="AL26" s="400"/>
      <c r="AM26" s="398" t="s">
        <v>204</v>
      </c>
      <c r="AN26" s="399"/>
      <c r="AO26" s="399"/>
      <c r="AP26" s="399"/>
      <c r="AQ26" s="399"/>
      <c r="AR26" s="400"/>
      <c r="AS26" s="398" t="s">
        <v>204</v>
      </c>
      <c r="AT26" s="399"/>
      <c r="AU26" s="399"/>
      <c r="AV26" s="399"/>
      <c r="AW26" s="399"/>
      <c r="AX26" s="401"/>
      <c r="AY26" s="493" t="s">
        <v>266</v>
      </c>
      <c r="AZ26" s="463"/>
      <c r="BA26" s="463"/>
      <c r="BB26" s="463"/>
      <c r="BC26" s="463"/>
      <c r="BD26" s="463"/>
      <c r="BE26" s="463"/>
      <c r="BF26" s="463"/>
      <c r="BG26" s="463"/>
      <c r="BH26" s="463"/>
      <c r="BI26" s="463"/>
      <c r="BJ26" s="463"/>
      <c r="BK26" s="463"/>
      <c r="BL26" s="463"/>
      <c r="BM26" s="494"/>
      <c r="BN26" s="357" t="s">
        <v>204</v>
      </c>
      <c r="BO26" s="358"/>
      <c r="BP26" s="358"/>
      <c r="BQ26" s="358"/>
      <c r="BR26" s="358"/>
      <c r="BS26" s="358"/>
      <c r="BT26" s="358"/>
      <c r="BU26" s="359"/>
      <c r="BV26" s="357" t="s">
        <v>204</v>
      </c>
      <c r="BW26" s="358"/>
      <c r="BX26" s="358"/>
      <c r="BY26" s="358"/>
      <c r="BZ26" s="358"/>
      <c r="CA26" s="358"/>
      <c r="CB26" s="358"/>
      <c r="CC26" s="359"/>
      <c r="CD26" s="20"/>
      <c r="CE26" s="343"/>
      <c r="CF26" s="343"/>
      <c r="CG26" s="343"/>
      <c r="CH26" s="343"/>
      <c r="CI26" s="343"/>
      <c r="CJ26" s="343"/>
      <c r="CK26" s="343"/>
      <c r="CL26" s="343"/>
      <c r="CM26" s="343"/>
      <c r="CN26" s="343"/>
      <c r="CO26" s="343"/>
      <c r="CP26" s="343"/>
      <c r="CQ26" s="343"/>
      <c r="CR26" s="343"/>
      <c r="CS26" s="344"/>
      <c r="CT26" s="345"/>
      <c r="CU26" s="346"/>
      <c r="CV26" s="346"/>
      <c r="CW26" s="346"/>
      <c r="CX26" s="346"/>
      <c r="CY26" s="346"/>
      <c r="CZ26" s="346"/>
      <c r="DA26" s="347"/>
      <c r="DB26" s="345"/>
      <c r="DC26" s="346"/>
      <c r="DD26" s="346"/>
      <c r="DE26" s="346"/>
      <c r="DF26" s="346"/>
      <c r="DG26" s="346"/>
      <c r="DH26" s="346"/>
      <c r="DI26" s="347"/>
    </row>
    <row r="27" spans="1:113" ht="18.75" customHeight="1" x14ac:dyDescent="0.15">
      <c r="A27" s="2"/>
      <c r="B27" s="481"/>
      <c r="C27" s="390"/>
      <c r="D27" s="391"/>
      <c r="E27" s="395" t="s">
        <v>267</v>
      </c>
      <c r="F27" s="396"/>
      <c r="G27" s="396"/>
      <c r="H27" s="396"/>
      <c r="I27" s="396"/>
      <c r="J27" s="396"/>
      <c r="K27" s="397"/>
      <c r="L27" s="398">
        <v>1</v>
      </c>
      <c r="M27" s="399"/>
      <c r="N27" s="399"/>
      <c r="O27" s="399"/>
      <c r="P27" s="400"/>
      <c r="Q27" s="398">
        <v>2490</v>
      </c>
      <c r="R27" s="399"/>
      <c r="S27" s="399"/>
      <c r="T27" s="399"/>
      <c r="U27" s="399"/>
      <c r="V27" s="400"/>
      <c r="W27" s="389"/>
      <c r="X27" s="390"/>
      <c r="Y27" s="391"/>
      <c r="Z27" s="395" t="s">
        <v>269</v>
      </c>
      <c r="AA27" s="396"/>
      <c r="AB27" s="396"/>
      <c r="AC27" s="396"/>
      <c r="AD27" s="396"/>
      <c r="AE27" s="396"/>
      <c r="AF27" s="396"/>
      <c r="AG27" s="397"/>
      <c r="AH27" s="398" t="s">
        <v>204</v>
      </c>
      <c r="AI27" s="399"/>
      <c r="AJ27" s="399"/>
      <c r="AK27" s="399"/>
      <c r="AL27" s="400"/>
      <c r="AM27" s="398" t="s">
        <v>204</v>
      </c>
      <c r="AN27" s="399"/>
      <c r="AO27" s="399"/>
      <c r="AP27" s="399"/>
      <c r="AQ27" s="399"/>
      <c r="AR27" s="400"/>
      <c r="AS27" s="398" t="s">
        <v>204</v>
      </c>
      <c r="AT27" s="399"/>
      <c r="AU27" s="399"/>
      <c r="AV27" s="399"/>
      <c r="AW27" s="399"/>
      <c r="AX27" s="401"/>
      <c r="AY27" s="488" t="s">
        <v>271</v>
      </c>
      <c r="AZ27" s="489"/>
      <c r="BA27" s="489"/>
      <c r="BB27" s="489"/>
      <c r="BC27" s="489"/>
      <c r="BD27" s="489"/>
      <c r="BE27" s="489"/>
      <c r="BF27" s="489"/>
      <c r="BG27" s="489"/>
      <c r="BH27" s="489"/>
      <c r="BI27" s="489"/>
      <c r="BJ27" s="489"/>
      <c r="BK27" s="489"/>
      <c r="BL27" s="489"/>
      <c r="BM27" s="490"/>
      <c r="BN27" s="360">
        <v>10781</v>
      </c>
      <c r="BO27" s="361"/>
      <c r="BP27" s="361"/>
      <c r="BQ27" s="361"/>
      <c r="BR27" s="361"/>
      <c r="BS27" s="361"/>
      <c r="BT27" s="361"/>
      <c r="BU27" s="362"/>
      <c r="BV27" s="360">
        <v>10781</v>
      </c>
      <c r="BW27" s="361"/>
      <c r="BX27" s="361"/>
      <c r="BY27" s="361"/>
      <c r="BZ27" s="361"/>
      <c r="CA27" s="361"/>
      <c r="CB27" s="361"/>
      <c r="CC27" s="362"/>
      <c r="CD27" s="16"/>
      <c r="CE27" s="343"/>
      <c r="CF27" s="343"/>
      <c r="CG27" s="343"/>
      <c r="CH27" s="343"/>
      <c r="CI27" s="343"/>
      <c r="CJ27" s="343"/>
      <c r="CK27" s="343"/>
      <c r="CL27" s="343"/>
      <c r="CM27" s="343"/>
      <c r="CN27" s="343"/>
      <c r="CO27" s="343"/>
      <c r="CP27" s="343"/>
      <c r="CQ27" s="343"/>
      <c r="CR27" s="343"/>
      <c r="CS27" s="344"/>
      <c r="CT27" s="345"/>
      <c r="CU27" s="346"/>
      <c r="CV27" s="346"/>
      <c r="CW27" s="346"/>
      <c r="CX27" s="346"/>
      <c r="CY27" s="346"/>
      <c r="CZ27" s="346"/>
      <c r="DA27" s="347"/>
      <c r="DB27" s="345"/>
      <c r="DC27" s="346"/>
      <c r="DD27" s="346"/>
      <c r="DE27" s="346"/>
      <c r="DF27" s="346"/>
      <c r="DG27" s="346"/>
      <c r="DH27" s="346"/>
      <c r="DI27" s="347"/>
    </row>
    <row r="28" spans="1:113" ht="18.75" customHeight="1" x14ac:dyDescent="0.15">
      <c r="A28" s="2"/>
      <c r="B28" s="481"/>
      <c r="C28" s="390"/>
      <c r="D28" s="391"/>
      <c r="E28" s="395" t="s">
        <v>272</v>
      </c>
      <c r="F28" s="396"/>
      <c r="G28" s="396"/>
      <c r="H28" s="396"/>
      <c r="I28" s="396"/>
      <c r="J28" s="396"/>
      <c r="K28" s="397"/>
      <c r="L28" s="398">
        <v>1</v>
      </c>
      <c r="M28" s="399"/>
      <c r="N28" s="399"/>
      <c r="O28" s="399"/>
      <c r="P28" s="400"/>
      <c r="Q28" s="398">
        <v>1990</v>
      </c>
      <c r="R28" s="399"/>
      <c r="S28" s="399"/>
      <c r="T28" s="399"/>
      <c r="U28" s="399"/>
      <c r="V28" s="400"/>
      <c r="W28" s="389"/>
      <c r="X28" s="390"/>
      <c r="Y28" s="391"/>
      <c r="Z28" s="395" t="s">
        <v>39</v>
      </c>
      <c r="AA28" s="396"/>
      <c r="AB28" s="396"/>
      <c r="AC28" s="396"/>
      <c r="AD28" s="396"/>
      <c r="AE28" s="396"/>
      <c r="AF28" s="396"/>
      <c r="AG28" s="397"/>
      <c r="AH28" s="398" t="s">
        <v>204</v>
      </c>
      <c r="AI28" s="399"/>
      <c r="AJ28" s="399"/>
      <c r="AK28" s="399"/>
      <c r="AL28" s="400"/>
      <c r="AM28" s="398" t="s">
        <v>204</v>
      </c>
      <c r="AN28" s="399"/>
      <c r="AO28" s="399"/>
      <c r="AP28" s="399"/>
      <c r="AQ28" s="399"/>
      <c r="AR28" s="400"/>
      <c r="AS28" s="398" t="s">
        <v>204</v>
      </c>
      <c r="AT28" s="399"/>
      <c r="AU28" s="399"/>
      <c r="AV28" s="399"/>
      <c r="AW28" s="399"/>
      <c r="AX28" s="401"/>
      <c r="AY28" s="348" t="s">
        <v>275</v>
      </c>
      <c r="AZ28" s="349"/>
      <c r="BA28" s="349"/>
      <c r="BB28" s="350"/>
      <c r="BC28" s="402" t="s">
        <v>109</v>
      </c>
      <c r="BD28" s="403"/>
      <c r="BE28" s="403"/>
      <c r="BF28" s="403"/>
      <c r="BG28" s="403"/>
      <c r="BH28" s="403"/>
      <c r="BI28" s="403"/>
      <c r="BJ28" s="403"/>
      <c r="BK28" s="403"/>
      <c r="BL28" s="403"/>
      <c r="BM28" s="404"/>
      <c r="BN28" s="363">
        <v>386566</v>
      </c>
      <c r="BO28" s="364"/>
      <c r="BP28" s="364"/>
      <c r="BQ28" s="364"/>
      <c r="BR28" s="364"/>
      <c r="BS28" s="364"/>
      <c r="BT28" s="364"/>
      <c r="BU28" s="365"/>
      <c r="BV28" s="363">
        <v>316346</v>
      </c>
      <c r="BW28" s="364"/>
      <c r="BX28" s="364"/>
      <c r="BY28" s="364"/>
      <c r="BZ28" s="364"/>
      <c r="CA28" s="364"/>
      <c r="CB28" s="364"/>
      <c r="CC28" s="365"/>
      <c r="CD28" s="20"/>
      <c r="CE28" s="343"/>
      <c r="CF28" s="343"/>
      <c r="CG28" s="343"/>
      <c r="CH28" s="343"/>
      <c r="CI28" s="343"/>
      <c r="CJ28" s="343"/>
      <c r="CK28" s="343"/>
      <c r="CL28" s="343"/>
      <c r="CM28" s="343"/>
      <c r="CN28" s="343"/>
      <c r="CO28" s="343"/>
      <c r="CP28" s="343"/>
      <c r="CQ28" s="343"/>
      <c r="CR28" s="343"/>
      <c r="CS28" s="344"/>
      <c r="CT28" s="345"/>
      <c r="CU28" s="346"/>
      <c r="CV28" s="346"/>
      <c r="CW28" s="346"/>
      <c r="CX28" s="346"/>
      <c r="CY28" s="346"/>
      <c r="CZ28" s="346"/>
      <c r="DA28" s="347"/>
      <c r="DB28" s="345"/>
      <c r="DC28" s="346"/>
      <c r="DD28" s="346"/>
      <c r="DE28" s="346"/>
      <c r="DF28" s="346"/>
      <c r="DG28" s="346"/>
      <c r="DH28" s="346"/>
      <c r="DI28" s="347"/>
    </row>
    <row r="29" spans="1:113" ht="18.75" customHeight="1" x14ac:dyDescent="0.15">
      <c r="A29" s="2"/>
      <c r="B29" s="481"/>
      <c r="C29" s="390"/>
      <c r="D29" s="391"/>
      <c r="E29" s="395" t="s">
        <v>276</v>
      </c>
      <c r="F29" s="396"/>
      <c r="G29" s="396"/>
      <c r="H29" s="396"/>
      <c r="I29" s="396"/>
      <c r="J29" s="396"/>
      <c r="K29" s="397"/>
      <c r="L29" s="398">
        <v>8</v>
      </c>
      <c r="M29" s="399"/>
      <c r="N29" s="399"/>
      <c r="O29" s="399"/>
      <c r="P29" s="400"/>
      <c r="Q29" s="398">
        <v>1800</v>
      </c>
      <c r="R29" s="399"/>
      <c r="S29" s="399"/>
      <c r="T29" s="399"/>
      <c r="U29" s="399"/>
      <c r="V29" s="400"/>
      <c r="W29" s="392"/>
      <c r="X29" s="393"/>
      <c r="Y29" s="394"/>
      <c r="Z29" s="395" t="s">
        <v>278</v>
      </c>
      <c r="AA29" s="396"/>
      <c r="AB29" s="396"/>
      <c r="AC29" s="396"/>
      <c r="AD29" s="396"/>
      <c r="AE29" s="396"/>
      <c r="AF29" s="396"/>
      <c r="AG29" s="397"/>
      <c r="AH29" s="398">
        <v>67</v>
      </c>
      <c r="AI29" s="399"/>
      <c r="AJ29" s="399"/>
      <c r="AK29" s="399"/>
      <c r="AL29" s="400"/>
      <c r="AM29" s="398">
        <v>191821</v>
      </c>
      <c r="AN29" s="399"/>
      <c r="AO29" s="399"/>
      <c r="AP29" s="399"/>
      <c r="AQ29" s="399"/>
      <c r="AR29" s="400"/>
      <c r="AS29" s="398">
        <v>2863</v>
      </c>
      <c r="AT29" s="399"/>
      <c r="AU29" s="399"/>
      <c r="AV29" s="399"/>
      <c r="AW29" s="399"/>
      <c r="AX29" s="401"/>
      <c r="AY29" s="351"/>
      <c r="AZ29" s="352"/>
      <c r="BA29" s="352"/>
      <c r="BB29" s="353"/>
      <c r="BC29" s="485" t="s">
        <v>279</v>
      </c>
      <c r="BD29" s="486"/>
      <c r="BE29" s="486"/>
      <c r="BF29" s="486"/>
      <c r="BG29" s="486"/>
      <c r="BH29" s="486"/>
      <c r="BI29" s="486"/>
      <c r="BJ29" s="486"/>
      <c r="BK29" s="486"/>
      <c r="BL29" s="486"/>
      <c r="BM29" s="487"/>
      <c r="BN29" s="357">
        <v>453817</v>
      </c>
      <c r="BO29" s="358"/>
      <c r="BP29" s="358"/>
      <c r="BQ29" s="358"/>
      <c r="BR29" s="358"/>
      <c r="BS29" s="358"/>
      <c r="BT29" s="358"/>
      <c r="BU29" s="359"/>
      <c r="BV29" s="357">
        <v>471776</v>
      </c>
      <c r="BW29" s="358"/>
      <c r="BX29" s="358"/>
      <c r="BY29" s="358"/>
      <c r="BZ29" s="358"/>
      <c r="CA29" s="358"/>
      <c r="CB29" s="358"/>
      <c r="CC29" s="359"/>
      <c r="CD29" s="16"/>
      <c r="CE29" s="343"/>
      <c r="CF29" s="343"/>
      <c r="CG29" s="343"/>
      <c r="CH29" s="343"/>
      <c r="CI29" s="343"/>
      <c r="CJ29" s="343"/>
      <c r="CK29" s="343"/>
      <c r="CL29" s="343"/>
      <c r="CM29" s="343"/>
      <c r="CN29" s="343"/>
      <c r="CO29" s="343"/>
      <c r="CP29" s="343"/>
      <c r="CQ29" s="343"/>
      <c r="CR29" s="343"/>
      <c r="CS29" s="344"/>
      <c r="CT29" s="345"/>
      <c r="CU29" s="346"/>
      <c r="CV29" s="346"/>
      <c r="CW29" s="346"/>
      <c r="CX29" s="346"/>
      <c r="CY29" s="346"/>
      <c r="CZ29" s="346"/>
      <c r="DA29" s="347"/>
      <c r="DB29" s="345"/>
      <c r="DC29" s="346"/>
      <c r="DD29" s="346"/>
      <c r="DE29" s="346"/>
      <c r="DF29" s="346"/>
      <c r="DG29" s="346"/>
      <c r="DH29" s="346"/>
      <c r="DI29" s="347"/>
    </row>
    <row r="30" spans="1:113" ht="18.75" customHeight="1" x14ac:dyDescent="0.15">
      <c r="A30" s="2"/>
      <c r="B30" s="482"/>
      <c r="C30" s="483"/>
      <c r="D30" s="484"/>
      <c r="E30" s="464"/>
      <c r="F30" s="465"/>
      <c r="G30" s="465"/>
      <c r="H30" s="465"/>
      <c r="I30" s="465"/>
      <c r="J30" s="465"/>
      <c r="K30" s="466"/>
      <c r="L30" s="467"/>
      <c r="M30" s="468"/>
      <c r="N30" s="468"/>
      <c r="O30" s="468"/>
      <c r="P30" s="469"/>
      <c r="Q30" s="467"/>
      <c r="R30" s="468"/>
      <c r="S30" s="468"/>
      <c r="T30" s="468"/>
      <c r="U30" s="468"/>
      <c r="V30" s="469"/>
      <c r="W30" s="470" t="s">
        <v>281</v>
      </c>
      <c r="X30" s="471"/>
      <c r="Y30" s="471"/>
      <c r="Z30" s="471"/>
      <c r="AA30" s="471"/>
      <c r="AB30" s="471"/>
      <c r="AC30" s="471"/>
      <c r="AD30" s="471"/>
      <c r="AE30" s="471"/>
      <c r="AF30" s="471"/>
      <c r="AG30" s="472"/>
      <c r="AH30" s="473">
        <v>96</v>
      </c>
      <c r="AI30" s="474"/>
      <c r="AJ30" s="474"/>
      <c r="AK30" s="474"/>
      <c r="AL30" s="474"/>
      <c r="AM30" s="474"/>
      <c r="AN30" s="474"/>
      <c r="AO30" s="474"/>
      <c r="AP30" s="474"/>
      <c r="AQ30" s="474"/>
      <c r="AR30" s="474"/>
      <c r="AS30" s="474"/>
      <c r="AT30" s="474"/>
      <c r="AU30" s="474"/>
      <c r="AV30" s="474"/>
      <c r="AW30" s="474"/>
      <c r="AX30" s="475"/>
      <c r="AY30" s="354"/>
      <c r="AZ30" s="355"/>
      <c r="BA30" s="355"/>
      <c r="BB30" s="356"/>
      <c r="BC30" s="476" t="s">
        <v>74</v>
      </c>
      <c r="BD30" s="477"/>
      <c r="BE30" s="477"/>
      <c r="BF30" s="477"/>
      <c r="BG30" s="477"/>
      <c r="BH30" s="477"/>
      <c r="BI30" s="477"/>
      <c r="BJ30" s="477"/>
      <c r="BK30" s="477"/>
      <c r="BL30" s="477"/>
      <c r="BM30" s="478"/>
      <c r="BN30" s="360">
        <v>1025517</v>
      </c>
      <c r="BO30" s="361"/>
      <c r="BP30" s="361"/>
      <c r="BQ30" s="361"/>
      <c r="BR30" s="361"/>
      <c r="BS30" s="361"/>
      <c r="BT30" s="361"/>
      <c r="BU30" s="362"/>
      <c r="BV30" s="360">
        <v>859526</v>
      </c>
      <c r="BW30" s="361"/>
      <c r="BX30" s="361"/>
      <c r="BY30" s="361"/>
      <c r="BZ30" s="361"/>
      <c r="CA30" s="361"/>
      <c r="CB30" s="361"/>
      <c r="CC30" s="362"/>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191</v>
      </c>
      <c r="D32" s="479"/>
      <c r="E32" s="479"/>
      <c r="F32" s="479"/>
      <c r="G32" s="479"/>
      <c r="H32" s="479"/>
      <c r="I32" s="479"/>
      <c r="J32" s="479"/>
      <c r="K32" s="479"/>
      <c r="L32" s="479"/>
      <c r="M32" s="479"/>
      <c r="N32" s="479"/>
      <c r="O32" s="479"/>
      <c r="P32" s="479"/>
      <c r="Q32" s="479"/>
      <c r="R32" s="479"/>
      <c r="S32" s="479"/>
      <c r="U32" s="463" t="s">
        <v>99</v>
      </c>
      <c r="V32" s="463"/>
      <c r="W32" s="463"/>
      <c r="X32" s="463"/>
      <c r="Y32" s="463"/>
      <c r="Z32" s="463"/>
      <c r="AA32" s="463"/>
      <c r="AB32" s="463"/>
      <c r="AC32" s="463"/>
      <c r="AD32" s="463"/>
      <c r="AE32" s="463"/>
      <c r="AF32" s="463"/>
      <c r="AG32" s="463"/>
      <c r="AH32" s="463"/>
      <c r="AI32" s="463"/>
      <c r="AJ32" s="463"/>
      <c r="AK32" s="463"/>
      <c r="AM32" s="463" t="s">
        <v>283</v>
      </c>
      <c r="AN32" s="463"/>
      <c r="AO32" s="463"/>
      <c r="AP32" s="463"/>
      <c r="AQ32" s="463"/>
      <c r="AR32" s="463"/>
      <c r="AS32" s="463"/>
      <c r="AT32" s="463"/>
      <c r="AU32" s="463"/>
      <c r="AV32" s="463"/>
      <c r="AW32" s="463"/>
      <c r="AX32" s="463"/>
      <c r="AY32" s="463"/>
      <c r="AZ32" s="463"/>
      <c r="BA32" s="463"/>
      <c r="BB32" s="463"/>
      <c r="BC32" s="463"/>
      <c r="BE32" s="463" t="s">
        <v>284</v>
      </c>
      <c r="BF32" s="463"/>
      <c r="BG32" s="463"/>
      <c r="BH32" s="463"/>
      <c r="BI32" s="463"/>
      <c r="BJ32" s="463"/>
      <c r="BK32" s="463"/>
      <c r="BL32" s="463"/>
      <c r="BM32" s="463"/>
      <c r="BN32" s="463"/>
      <c r="BO32" s="463"/>
      <c r="BP32" s="463"/>
      <c r="BQ32" s="463"/>
      <c r="BR32" s="463"/>
      <c r="BS32" s="463"/>
      <c r="BT32" s="463"/>
      <c r="BU32" s="463"/>
      <c r="BW32" s="463" t="s">
        <v>286</v>
      </c>
      <c r="BX32" s="463"/>
      <c r="BY32" s="463"/>
      <c r="BZ32" s="463"/>
      <c r="CA32" s="463"/>
      <c r="CB32" s="463"/>
      <c r="CC32" s="463"/>
      <c r="CD32" s="463"/>
      <c r="CE32" s="463"/>
      <c r="CF32" s="463"/>
      <c r="CG32" s="463"/>
      <c r="CH32" s="463"/>
      <c r="CI32" s="463"/>
      <c r="CJ32" s="463"/>
      <c r="CK32" s="463"/>
      <c r="CL32" s="463"/>
      <c r="CM32" s="463"/>
      <c r="CO32" s="463" t="s">
        <v>170</v>
      </c>
      <c r="CP32" s="463"/>
      <c r="CQ32" s="463"/>
      <c r="CR32" s="463"/>
      <c r="CS32" s="463"/>
      <c r="CT32" s="463"/>
      <c r="CU32" s="463"/>
      <c r="CV32" s="463"/>
      <c r="CW32" s="463"/>
      <c r="CX32" s="463"/>
      <c r="CY32" s="463"/>
      <c r="CZ32" s="463"/>
      <c r="DA32" s="463"/>
      <c r="DB32" s="463"/>
      <c r="DC32" s="463"/>
      <c r="DD32" s="463"/>
      <c r="DE32" s="463"/>
      <c r="DI32" s="35"/>
    </row>
    <row r="33" spans="1:113" ht="13.5" customHeight="1" x14ac:dyDescent="0.15">
      <c r="A33" s="2"/>
      <c r="B33" s="5"/>
      <c r="C33" s="442" t="s">
        <v>60</v>
      </c>
      <c r="D33" s="442"/>
      <c r="E33" s="422" t="s">
        <v>287</v>
      </c>
      <c r="F33" s="422"/>
      <c r="G33" s="422"/>
      <c r="H33" s="422"/>
      <c r="I33" s="422"/>
      <c r="J33" s="422"/>
      <c r="K33" s="422"/>
      <c r="L33" s="422"/>
      <c r="M33" s="422"/>
      <c r="N33" s="422"/>
      <c r="O33" s="422"/>
      <c r="P33" s="422"/>
      <c r="Q33" s="422"/>
      <c r="R33" s="422"/>
      <c r="S33" s="422"/>
      <c r="T33" s="11"/>
      <c r="U33" s="442" t="s">
        <v>60</v>
      </c>
      <c r="V33" s="442"/>
      <c r="W33" s="422" t="s">
        <v>287</v>
      </c>
      <c r="X33" s="422"/>
      <c r="Y33" s="422"/>
      <c r="Z33" s="422"/>
      <c r="AA33" s="422"/>
      <c r="AB33" s="422"/>
      <c r="AC33" s="422"/>
      <c r="AD33" s="422"/>
      <c r="AE33" s="422"/>
      <c r="AF33" s="422"/>
      <c r="AG33" s="422"/>
      <c r="AH33" s="422"/>
      <c r="AI33" s="422"/>
      <c r="AJ33" s="422"/>
      <c r="AK33" s="422"/>
      <c r="AL33" s="11"/>
      <c r="AM33" s="442" t="s">
        <v>60</v>
      </c>
      <c r="AN33" s="442"/>
      <c r="AO33" s="422" t="s">
        <v>287</v>
      </c>
      <c r="AP33" s="422"/>
      <c r="AQ33" s="422"/>
      <c r="AR33" s="422"/>
      <c r="AS33" s="422"/>
      <c r="AT33" s="422"/>
      <c r="AU33" s="422"/>
      <c r="AV33" s="422"/>
      <c r="AW33" s="422"/>
      <c r="AX33" s="422"/>
      <c r="AY33" s="422"/>
      <c r="AZ33" s="422"/>
      <c r="BA33" s="422"/>
      <c r="BB33" s="422"/>
      <c r="BC33" s="422"/>
      <c r="BD33" s="7"/>
      <c r="BE33" s="422" t="s">
        <v>289</v>
      </c>
      <c r="BF33" s="422"/>
      <c r="BG33" s="422" t="s">
        <v>172</v>
      </c>
      <c r="BH33" s="422"/>
      <c r="BI33" s="422"/>
      <c r="BJ33" s="422"/>
      <c r="BK33" s="422"/>
      <c r="BL33" s="422"/>
      <c r="BM33" s="422"/>
      <c r="BN33" s="422"/>
      <c r="BO33" s="422"/>
      <c r="BP33" s="422"/>
      <c r="BQ33" s="422"/>
      <c r="BR33" s="422"/>
      <c r="BS33" s="422"/>
      <c r="BT33" s="422"/>
      <c r="BU33" s="422"/>
      <c r="BV33" s="7"/>
      <c r="BW33" s="442" t="s">
        <v>289</v>
      </c>
      <c r="BX33" s="442"/>
      <c r="BY33" s="422" t="s">
        <v>119</v>
      </c>
      <c r="BZ33" s="422"/>
      <c r="CA33" s="422"/>
      <c r="CB33" s="422"/>
      <c r="CC33" s="422"/>
      <c r="CD33" s="422"/>
      <c r="CE33" s="422"/>
      <c r="CF33" s="422"/>
      <c r="CG33" s="422"/>
      <c r="CH33" s="422"/>
      <c r="CI33" s="422"/>
      <c r="CJ33" s="422"/>
      <c r="CK33" s="422"/>
      <c r="CL33" s="422"/>
      <c r="CM33" s="422"/>
      <c r="CN33" s="11"/>
      <c r="CO33" s="442" t="s">
        <v>60</v>
      </c>
      <c r="CP33" s="442"/>
      <c r="CQ33" s="422" t="s">
        <v>290</v>
      </c>
      <c r="CR33" s="422"/>
      <c r="CS33" s="422"/>
      <c r="CT33" s="422"/>
      <c r="CU33" s="422"/>
      <c r="CV33" s="422"/>
      <c r="CW33" s="422"/>
      <c r="CX33" s="422"/>
      <c r="CY33" s="422"/>
      <c r="CZ33" s="422"/>
      <c r="DA33" s="422"/>
      <c r="DB33" s="422"/>
      <c r="DC33" s="422"/>
      <c r="DD33" s="422"/>
      <c r="DE33" s="422"/>
      <c r="DF33" s="11"/>
      <c r="DG33" s="462" t="s">
        <v>87</v>
      </c>
      <c r="DH33" s="462"/>
      <c r="DI33" s="18"/>
    </row>
    <row r="34" spans="1:113" ht="32.25" customHeight="1" x14ac:dyDescent="0.15">
      <c r="A34" s="2"/>
      <c r="B34" s="5"/>
      <c r="C34" s="460">
        <f>IF(E34="","",1)</f>
        <v>1</v>
      </c>
      <c r="D34" s="460"/>
      <c r="E34" s="459" t="str">
        <f>IF('各会計、関係団体の財政状況及び健全化判断比率'!B7="","",'各会計、関係団体の財政状況及び健全化判断比率'!B7)</f>
        <v>一般会計</v>
      </c>
      <c r="F34" s="459"/>
      <c r="G34" s="459"/>
      <c r="H34" s="459"/>
      <c r="I34" s="459"/>
      <c r="J34" s="459"/>
      <c r="K34" s="459"/>
      <c r="L34" s="459"/>
      <c r="M34" s="459"/>
      <c r="N34" s="459"/>
      <c r="O34" s="459"/>
      <c r="P34" s="459"/>
      <c r="Q34" s="459"/>
      <c r="R34" s="459"/>
      <c r="S34" s="459"/>
      <c r="T34" s="2"/>
      <c r="U34" s="460">
        <f>IF(W34="","",MAX(C34:D43)+1)</f>
        <v>3</v>
      </c>
      <c r="V34" s="460"/>
      <c r="W34" s="459" t="str">
        <f>IF('各会計、関係団体の財政状況及び健全化判断比率'!B28="","",'各会計、関係団体の財政状況及び健全化判断比率'!B28)</f>
        <v>国民健康保険特別会計</v>
      </c>
      <c r="X34" s="459"/>
      <c r="Y34" s="459"/>
      <c r="Z34" s="459"/>
      <c r="AA34" s="459"/>
      <c r="AB34" s="459"/>
      <c r="AC34" s="459"/>
      <c r="AD34" s="459"/>
      <c r="AE34" s="459"/>
      <c r="AF34" s="459"/>
      <c r="AG34" s="459"/>
      <c r="AH34" s="459"/>
      <c r="AI34" s="459"/>
      <c r="AJ34" s="459"/>
      <c r="AK34" s="459"/>
      <c r="AL34" s="2"/>
      <c r="AM34" s="460" t="str">
        <f>IF(AO34="","",MAX(C34:D43,U34:V43)+1)</f>
        <v/>
      </c>
      <c r="AN34" s="460"/>
      <c r="AO34" s="459"/>
      <c r="AP34" s="459"/>
      <c r="AQ34" s="459"/>
      <c r="AR34" s="459"/>
      <c r="AS34" s="459"/>
      <c r="AT34" s="459"/>
      <c r="AU34" s="459"/>
      <c r="AV34" s="459"/>
      <c r="AW34" s="459"/>
      <c r="AX34" s="459"/>
      <c r="AY34" s="459"/>
      <c r="AZ34" s="459"/>
      <c r="BA34" s="459"/>
      <c r="BB34" s="459"/>
      <c r="BC34" s="459"/>
      <c r="BD34" s="2"/>
      <c r="BE34" s="460">
        <f>IF(BG34="","",MAX(C34:D43,U34:V43,AM34:AN43)+1)</f>
        <v>6</v>
      </c>
      <c r="BF34" s="460"/>
      <c r="BG34" s="459" t="str">
        <f>IF('各会計、関係団体の財政状況及び健全化判断比率'!B31="","",'各会計、関係団体の財政状況及び健全化判断比率'!B31)</f>
        <v>簡易水道特別会計</v>
      </c>
      <c r="BH34" s="459"/>
      <c r="BI34" s="459"/>
      <c r="BJ34" s="459"/>
      <c r="BK34" s="459"/>
      <c r="BL34" s="459"/>
      <c r="BM34" s="459"/>
      <c r="BN34" s="459"/>
      <c r="BO34" s="459"/>
      <c r="BP34" s="459"/>
      <c r="BQ34" s="459"/>
      <c r="BR34" s="459"/>
      <c r="BS34" s="459"/>
      <c r="BT34" s="459"/>
      <c r="BU34" s="459"/>
      <c r="BV34" s="2"/>
      <c r="BW34" s="460">
        <f>IF(BY34="","",MAX(C34:D43,U34:V43,AM34:AN43,BE34:BF43)+1)</f>
        <v>7</v>
      </c>
      <c r="BX34" s="460"/>
      <c r="BY34" s="459" t="str">
        <f>IF('各会計、関係団体の財政状況及び健全化判断比率'!B68="","",'各会計、関係団体の財政状況及び健全化判断比率'!B68)</f>
        <v>仁淀川下流衛生事務組合</v>
      </c>
      <c r="BZ34" s="459"/>
      <c r="CA34" s="459"/>
      <c r="CB34" s="459"/>
      <c r="CC34" s="459"/>
      <c r="CD34" s="459"/>
      <c r="CE34" s="459"/>
      <c r="CF34" s="459"/>
      <c r="CG34" s="459"/>
      <c r="CH34" s="459"/>
      <c r="CI34" s="459"/>
      <c r="CJ34" s="459"/>
      <c r="CK34" s="459"/>
      <c r="CL34" s="459"/>
      <c r="CM34" s="459"/>
      <c r="CN34" s="2"/>
      <c r="CO34" s="460" t="str">
        <f>IF(CQ34="","",MAX(C34:D43,U34:V43,AM34:AN43,BE34:BF43,BW34:BX43)+1)</f>
        <v/>
      </c>
      <c r="CP34" s="460"/>
      <c r="CQ34" s="459" t="str">
        <f>IF('各会計、関係団体の財政状況及び健全化判断比率'!BS7="","",'各会計、関係団体の財政状況及び健全化判断比率'!BS7)</f>
        <v/>
      </c>
      <c r="CR34" s="459"/>
      <c r="CS34" s="459"/>
      <c r="CT34" s="459"/>
      <c r="CU34" s="459"/>
      <c r="CV34" s="459"/>
      <c r="CW34" s="459"/>
      <c r="CX34" s="459"/>
      <c r="CY34" s="459"/>
      <c r="CZ34" s="459"/>
      <c r="DA34" s="459"/>
      <c r="DB34" s="459"/>
      <c r="DC34" s="459"/>
      <c r="DD34" s="459"/>
      <c r="DE34" s="459"/>
      <c r="DG34" s="461" t="str">
        <f>IF('各会計、関係団体の財政状況及び健全化判断比率'!BR7="","",'各会計、関係団体の財政状況及び健全化判断比率'!BR7)</f>
        <v/>
      </c>
      <c r="DH34" s="461"/>
      <c r="DI34" s="18"/>
    </row>
    <row r="35" spans="1:113" ht="32.25" customHeight="1" x14ac:dyDescent="0.15">
      <c r="A35" s="2"/>
      <c r="B35" s="5"/>
      <c r="C35" s="460">
        <f t="shared" ref="C35:C43" si="0">IF(E35="","",C34+1)</f>
        <v>2</v>
      </c>
      <c r="D35" s="460"/>
      <c r="E35" s="459" t="str">
        <f>IF('各会計、関係団体の財政状況及び健全化判断比率'!B8="","",'各会計、関係団体の財政状況及び健全化判断比率'!B8)</f>
        <v>住宅新築資金等特別会計</v>
      </c>
      <c r="F35" s="459"/>
      <c r="G35" s="459"/>
      <c r="H35" s="459"/>
      <c r="I35" s="459"/>
      <c r="J35" s="459"/>
      <c r="K35" s="459"/>
      <c r="L35" s="459"/>
      <c r="M35" s="459"/>
      <c r="N35" s="459"/>
      <c r="O35" s="459"/>
      <c r="P35" s="459"/>
      <c r="Q35" s="459"/>
      <c r="R35" s="459"/>
      <c r="S35" s="459"/>
      <c r="T35" s="2"/>
      <c r="U35" s="460">
        <f t="shared" ref="U35:U43" si="1">IF(W35="","",U34+1)</f>
        <v>4</v>
      </c>
      <c r="V35" s="460"/>
      <c r="W35" s="459" t="str">
        <f>IF('各会計、関係団体の財政状況及び健全化判断比率'!B29="","",'各会計、関係団体の財政状況及び健全化判断比率'!B29)</f>
        <v>介護保険特別会計</v>
      </c>
      <c r="X35" s="459"/>
      <c r="Y35" s="459"/>
      <c r="Z35" s="459"/>
      <c r="AA35" s="459"/>
      <c r="AB35" s="459"/>
      <c r="AC35" s="459"/>
      <c r="AD35" s="459"/>
      <c r="AE35" s="459"/>
      <c r="AF35" s="459"/>
      <c r="AG35" s="459"/>
      <c r="AH35" s="459"/>
      <c r="AI35" s="459"/>
      <c r="AJ35" s="459"/>
      <c r="AK35" s="459"/>
      <c r="AL35" s="2"/>
      <c r="AM35" s="460" t="str">
        <f t="shared" ref="AM35:AM43" si="2">IF(AO35="","",AM34+1)</f>
        <v/>
      </c>
      <c r="AN35" s="460"/>
      <c r="AO35" s="459"/>
      <c r="AP35" s="459"/>
      <c r="AQ35" s="459"/>
      <c r="AR35" s="459"/>
      <c r="AS35" s="459"/>
      <c r="AT35" s="459"/>
      <c r="AU35" s="459"/>
      <c r="AV35" s="459"/>
      <c r="AW35" s="459"/>
      <c r="AX35" s="459"/>
      <c r="AY35" s="459"/>
      <c r="AZ35" s="459"/>
      <c r="BA35" s="459"/>
      <c r="BB35" s="459"/>
      <c r="BC35" s="459"/>
      <c r="BD35" s="2"/>
      <c r="BE35" s="460" t="str">
        <f t="shared" ref="BE35:BE43" si="3">IF(BG35="","",BE34+1)</f>
        <v/>
      </c>
      <c r="BF35" s="460"/>
      <c r="BG35" s="459"/>
      <c r="BH35" s="459"/>
      <c r="BI35" s="459"/>
      <c r="BJ35" s="459"/>
      <c r="BK35" s="459"/>
      <c r="BL35" s="459"/>
      <c r="BM35" s="459"/>
      <c r="BN35" s="459"/>
      <c r="BO35" s="459"/>
      <c r="BP35" s="459"/>
      <c r="BQ35" s="459"/>
      <c r="BR35" s="459"/>
      <c r="BS35" s="459"/>
      <c r="BT35" s="459"/>
      <c r="BU35" s="459"/>
      <c r="BV35" s="2"/>
      <c r="BW35" s="460">
        <f t="shared" ref="BW35:BW43" si="4">IF(BY35="","",BW34+1)</f>
        <v>8</v>
      </c>
      <c r="BX35" s="460"/>
      <c r="BY35" s="459" t="str">
        <f>IF('各会計、関係団体の財政状況及び健全化判断比率'!B69="","",'各会計、関係団体の財政状況及び健全化判断比率'!B69)</f>
        <v>日高村佐川町学校組合</v>
      </c>
      <c r="BZ35" s="459"/>
      <c r="CA35" s="459"/>
      <c r="CB35" s="459"/>
      <c r="CC35" s="459"/>
      <c r="CD35" s="459"/>
      <c r="CE35" s="459"/>
      <c r="CF35" s="459"/>
      <c r="CG35" s="459"/>
      <c r="CH35" s="459"/>
      <c r="CI35" s="459"/>
      <c r="CJ35" s="459"/>
      <c r="CK35" s="459"/>
      <c r="CL35" s="459"/>
      <c r="CM35" s="459"/>
      <c r="CN35" s="2"/>
      <c r="CO35" s="460" t="str">
        <f t="shared" ref="CO35:CO43" si="5">IF(CQ35="","",CO34+1)</f>
        <v/>
      </c>
      <c r="CP35" s="460"/>
      <c r="CQ35" s="459" t="str">
        <f>IF('各会計、関係団体の財政状況及び健全化判断比率'!BS8="","",'各会計、関係団体の財政状況及び健全化判断比率'!BS8)</f>
        <v/>
      </c>
      <c r="CR35" s="459"/>
      <c r="CS35" s="459"/>
      <c r="CT35" s="459"/>
      <c r="CU35" s="459"/>
      <c r="CV35" s="459"/>
      <c r="CW35" s="459"/>
      <c r="CX35" s="459"/>
      <c r="CY35" s="459"/>
      <c r="CZ35" s="459"/>
      <c r="DA35" s="459"/>
      <c r="DB35" s="459"/>
      <c r="DC35" s="459"/>
      <c r="DD35" s="459"/>
      <c r="DE35" s="459"/>
      <c r="DG35" s="461" t="str">
        <f>IF('各会計、関係団体の財政状況及び健全化判断比率'!BR8="","",'各会計、関係団体の財政状況及び健全化判断比率'!BR8)</f>
        <v/>
      </c>
      <c r="DH35" s="461"/>
      <c r="DI35" s="18"/>
    </row>
    <row r="36" spans="1:113" ht="32.25" customHeight="1" x14ac:dyDescent="0.15">
      <c r="A36" s="2"/>
      <c r="B36" s="5"/>
      <c r="C36" s="460" t="str">
        <f t="shared" si="0"/>
        <v/>
      </c>
      <c r="D36" s="460"/>
      <c r="E36" s="459" t="str">
        <f>IF('各会計、関係団体の財政状況及び健全化判断比率'!B9="","",'各会計、関係団体の財政状況及び健全化判断比率'!B9)</f>
        <v/>
      </c>
      <c r="F36" s="459"/>
      <c r="G36" s="459"/>
      <c r="H36" s="459"/>
      <c r="I36" s="459"/>
      <c r="J36" s="459"/>
      <c r="K36" s="459"/>
      <c r="L36" s="459"/>
      <c r="M36" s="459"/>
      <c r="N36" s="459"/>
      <c r="O36" s="459"/>
      <c r="P36" s="459"/>
      <c r="Q36" s="459"/>
      <c r="R36" s="459"/>
      <c r="S36" s="459"/>
      <c r="T36" s="2"/>
      <c r="U36" s="460">
        <f t="shared" si="1"/>
        <v>5</v>
      </c>
      <c r="V36" s="460"/>
      <c r="W36" s="459" t="str">
        <f>IF('各会計、関係団体の財政状況及び健全化判断比率'!B30="","",'各会計、関係団体の財政状況及び健全化判断比率'!B30)</f>
        <v>後期高齢者医療特別会計</v>
      </c>
      <c r="X36" s="459"/>
      <c r="Y36" s="459"/>
      <c r="Z36" s="459"/>
      <c r="AA36" s="459"/>
      <c r="AB36" s="459"/>
      <c r="AC36" s="459"/>
      <c r="AD36" s="459"/>
      <c r="AE36" s="459"/>
      <c r="AF36" s="459"/>
      <c r="AG36" s="459"/>
      <c r="AH36" s="459"/>
      <c r="AI36" s="459"/>
      <c r="AJ36" s="459"/>
      <c r="AK36" s="459"/>
      <c r="AL36" s="2"/>
      <c r="AM36" s="460" t="str">
        <f t="shared" si="2"/>
        <v/>
      </c>
      <c r="AN36" s="460"/>
      <c r="AO36" s="459"/>
      <c r="AP36" s="459"/>
      <c r="AQ36" s="459"/>
      <c r="AR36" s="459"/>
      <c r="AS36" s="459"/>
      <c r="AT36" s="459"/>
      <c r="AU36" s="459"/>
      <c r="AV36" s="459"/>
      <c r="AW36" s="459"/>
      <c r="AX36" s="459"/>
      <c r="AY36" s="459"/>
      <c r="AZ36" s="459"/>
      <c r="BA36" s="459"/>
      <c r="BB36" s="459"/>
      <c r="BC36" s="459"/>
      <c r="BD36" s="2"/>
      <c r="BE36" s="460" t="str">
        <f t="shared" si="3"/>
        <v/>
      </c>
      <c r="BF36" s="460"/>
      <c r="BG36" s="459"/>
      <c r="BH36" s="459"/>
      <c r="BI36" s="459"/>
      <c r="BJ36" s="459"/>
      <c r="BK36" s="459"/>
      <c r="BL36" s="459"/>
      <c r="BM36" s="459"/>
      <c r="BN36" s="459"/>
      <c r="BO36" s="459"/>
      <c r="BP36" s="459"/>
      <c r="BQ36" s="459"/>
      <c r="BR36" s="459"/>
      <c r="BS36" s="459"/>
      <c r="BT36" s="459"/>
      <c r="BU36" s="459"/>
      <c r="BV36" s="2"/>
      <c r="BW36" s="460">
        <f t="shared" si="4"/>
        <v>9</v>
      </c>
      <c r="BX36" s="460"/>
      <c r="BY36" s="459" t="str">
        <f>IF('各会計、関係団体の財政状況及び健全化判断比率'!B70="","",'各会計、関係団体の財政状況及び健全化判断比率'!B70)</f>
        <v>仁淀消防組合</v>
      </c>
      <c r="BZ36" s="459"/>
      <c r="CA36" s="459"/>
      <c r="CB36" s="459"/>
      <c r="CC36" s="459"/>
      <c r="CD36" s="459"/>
      <c r="CE36" s="459"/>
      <c r="CF36" s="459"/>
      <c r="CG36" s="459"/>
      <c r="CH36" s="459"/>
      <c r="CI36" s="459"/>
      <c r="CJ36" s="459"/>
      <c r="CK36" s="459"/>
      <c r="CL36" s="459"/>
      <c r="CM36" s="459"/>
      <c r="CN36" s="2"/>
      <c r="CO36" s="460" t="str">
        <f t="shared" si="5"/>
        <v/>
      </c>
      <c r="CP36" s="460"/>
      <c r="CQ36" s="459" t="str">
        <f>IF('各会計、関係団体の財政状況及び健全化判断比率'!BS9="","",'各会計、関係団体の財政状況及び健全化判断比率'!BS9)</f>
        <v/>
      </c>
      <c r="CR36" s="459"/>
      <c r="CS36" s="459"/>
      <c r="CT36" s="459"/>
      <c r="CU36" s="459"/>
      <c r="CV36" s="459"/>
      <c r="CW36" s="459"/>
      <c r="CX36" s="459"/>
      <c r="CY36" s="459"/>
      <c r="CZ36" s="459"/>
      <c r="DA36" s="459"/>
      <c r="DB36" s="459"/>
      <c r="DC36" s="459"/>
      <c r="DD36" s="459"/>
      <c r="DE36" s="459"/>
      <c r="DG36" s="461" t="str">
        <f>IF('各会計、関係団体の財政状況及び健全化判断比率'!BR9="","",'各会計、関係団体の財政状況及び健全化判断比率'!BR9)</f>
        <v/>
      </c>
      <c r="DH36" s="461"/>
      <c r="DI36" s="18"/>
    </row>
    <row r="37" spans="1:113" ht="32.25" customHeight="1" x14ac:dyDescent="0.15">
      <c r="A37" s="2"/>
      <c r="B37" s="5"/>
      <c r="C37" s="460" t="str">
        <f t="shared" si="0"/>
        <v/>
      </c>
      <c r="D37" s="460"/>
      <c r="E37" s="459" t="str">
        <f>IF('各会計、関係団体の財政状況及び健全化判断比率'!B10="","",'各会計、関係団体の財政状況及び健全化判断比率'!B10)</f>
        <v/>
      </c>
      <c r="F37" s="459"/>
      <c r="G37" s="459"/>
      <c r="H37" s="459"/>
      <c r="I37" s="459"/>
      <c r="J37" s="459"/>
      <c r="K37" s="459"/>
      <c r="L37" s="459"/>
      <c r="M37" s="459"/>
      <c r="N37" s="459"/>
      <c r="O37" s="459"/>
      <c r="P37" s="459"/>
      <c r="Q37" s="459"/>
      <c r="R37" s="459"/>
      <c r="S37" s="459"/>
      <c r="T37" s="2"/>
      <c r="U37" s="460" t="str">
        <f t="shared" si="1"/>
        <v/>
      </c>
      <c r="V37" s="460"/>
      <c r="W37" s="459"/>
      <c r="X37" s="459"/>
      <c r="Y37" s="459"/>
      <c r="Z37" s="459"/>
      <c r="AA37" s="459"/>
      <c r="AB37" s="459"/>
      <c r="AC37" s="459"/>
      <c r="AD37" s="459"/>
      <c r="AE37" s="459"/>
      <c r="AF37" s="459"/>
      <c r="AG37" s="459"/>
      <c r="AH37" s="459"/>
      <c r="AI37" s="459"/>
      <c r="AJ37" s="459"/>
      <c r="AK37" s="459"/>
      <c r="AL37" s="2"/>
      <c r="AM37" s="460" t="str">
        <f t="shared" si="2"/>
        <v/>
      </c>
      <c r="AN37" s="460"/>
      <c r="AO37" s="459"/>
      <c r="AP37" s="459"/>
      <c r="AQ37" s="459"/>
      <c r="AR37" s="459"/>
      <c r="AS37" s="459"/>
      <c r="AT37" s="459"/>
      <c r="AU37" s="459"/>
      <c r="AV37" s="459"/>
      <c r="AW37" s="459"/>
      <c r="AX37" s="459"/>
      <c r="AY37" s="459"/>
      <c r="AZ37" s="459"/>
      <c r="BA37" s="459"/>
      <c r="BB37" s="459"/>
      <c r="BC37" s="459"/>
      <c r="BD37" s="2"/>
      <c r="BE37" s="460" t="str">
        <f t="shared" si="3"/>
        <v/>
      </c>
      <c r="BF37" s="460"/>
      <c r="BG37" s="459"/>
      <c r="BH37" s="459"/>
      <c r="BI37" s="459"/>
      <c r="BJ37" s="459"/>
      <c r="BK37" s="459"/>
      <c r="BL37" s="459"/>
      <c r="BM37" s="459"/>
      <c r="BN37" s="459"/>
      <c r="BO37" s="459"/>
      <c r="BP37" s="459"/>
      <c r="BQ37" s="459"/>
      <c r="BR37" s="459"/>
      <c r="BS37" s="459"/>
      <c r="BT37" s="459"/>
      <c r="BU37" s="459"/>
      <c r="BV37" s="2"/>
      <c r="BW37" s="460">
        <f t="shared" si="4"/>
        <v>10</v>
      </c>
      <c r="BX37" s="460"/>
      <c r="BY37" s="459" t="str">
        <f>IF('各会計、関係団体の財政状況及び健全化判断比率'!B71="","",'各会計、関係団体の財政状況及び健全化判断比率'!B71)</f>
        <v>高知県広域食肉センター事務組合</v>
      </c>
      <c r="BZ37" s="459"/>
      <c r="CA37" s="459"/>
      <c r="CB37" s="459"/>
      <c r="CC37" s="459"/>
      <c r="CD37" s="459"/>
      <c r="CE37" s="459"/>
      <c r="CF37" s="459"/>
      <c r="CG37" s="459"/>
      <c r="CH37" s="459"/>
      <c r="CI37" s="459"/>
      <c r="CJ37" s="459"/>
      <c r="CK37" s="459"/>
      <c r="CL37" s="459"/>
      <c r="CM37" s="459"/>
      <c r="CN37" s="2"/>
      <c r="CO37" s="460" t="str">
        <f t="shared" si="5"/>
        <v/>
      </c>
      <c r="CP37" s="460"/>
      <c r="CQ37" s="459" t="str">
        <f>IF('各会計、関係団体の財政状況及び健全化判断比率'!BS10="","",'各会計、関係団体の財政状況及び健全化判断比率'!BS10)</f>
        <v/>
      </c>
      <c r="CR37" s="459"/>
      <c r="CS37" s="459"/>
      <c r="CT37" s="459"/>
      <c r="CU37" s="459"/>
      <c r="CV37" s="459"/>
      <c r="CW37" s="459"/>
      <c r="CX37" s="459"/>
      <c r="CY37" s="459"/>
      <c r="CZ37" s="459"/>
      <c r="DA37" s="459"/>
      <c r="DB37" s="459"/>
      <c r="DC37" s="459"/>
      <c r="DD37" s="459"/>
      <c r="DE37" s="459"/>
      <c r="DG37" s="461" t="str">
        <f>IF('各会計、関係団体の財政状況及び健全化判断比率'!BR10="","",'各会計、関係団体の財政状況及び健全化判断比率'!BR10)</f>
        <v/>
      </c>
      <c r="DH37" s="461"/>
      <c r="DI37" s="18"/>
    </row>
    <row r="38" spans="1:113" ht="32.25" customHeight="1" x14ac:dyDescent="0.15">
      <c r="A38" s="2"/>
      <c r="B38" s="5"/>
      <c r="C38" s="460" t="str">
        <f t="shared" si="0"/>
        <v/>
      </c>
      <c r="D38" s="460"/>
      <c r="E38" s="459" t="str">
        <f>IF('各会計、関係団体の財政状況及び健全化判断比率'!B11="","",'各会計、関係団体の財政状況及び健全化判断比率'!B11)</f>
        <v/>
      </c>
      <c r="F38" s="459"/>
      <c r="G38" s="459"/>
      <c r="H38" s="459"/>
      <c r="I38" s="459"/>
      <c r="J38" s="459"/>
      <c r="K38" s="459"/>
      <c r="L38" s="459"/>
      <c r="M38" s="459"/>
      <c r="N38" s="459"/>
      <c r="O38" s="459"/>
      <c r="P38" s="459"/>
      <c r="Q38" s="459"/>
      <c r="R38" s="459"/>
      <c r="S38" s="459"/>
      <c r="T38" s="2"/>
      <c r="U38" s="460" t="str">
        <f t="shared" si="1"/>
        <v/>
      </c>
      <c r="V38" s="460"/>
      <c r="W38" s="459"/>
      <c r="X38" s="459"/>
      <c r="Y38" s="459"/>
      <c r="Z38" s="459"/>
      <c r="AA38" s="459"/>
      <c r="AB38" s="459"/>
      <c r="AC38" s="459"/>
      <c r="AD38" s="459"/>
      <c r="AE38" s="459"/>
      <c r="AF38" s="459"/>
      <c r="AG38" s="459"/>
      <c r="AH38" s="459"/>
      <c r="AI38" s="459"/>
      <c r="AJ38" s="459"/>
      <c r="AK38" s="459"/>
      <c r="AL38" s="2"/>
      <c r="AM38" s="460" t="str">
        <f t="shared" si="2"/>
        <v/>
      </c>
      <c r="AN38" s="460"/>
      <c r="AO38" s="459"/>
      <c r="AP38" s="459"/>
      <c r="AQ38" s="459"/>
      <c r="AR38" s="459"/>
      <c r="AS38" s="459"/>
      <c r="AT38" s="459"/>
      <c r="AU38" s="459"/>
      <c r="AV38" s="459"/>
      <c r="AW38" s="459"/>
      <c r="AX38" s="459"/>
      <c r="AY38" s="459"/>
      <c r="AZ38" s="459"/>
      <c r="BA38" s="459"/>
      <c r="BB38" s="459"/>
      <c r="BC38" s="459"/>
      <c r="BD38" s="2"/>
      <c r="BE38" s="460" t="str">
        <f t="shared" si="3"/>
        <v/>
      </c>
      <c r="BF38" s="460"/>
      <c r="BG38" s="459"/>
      <c r="BH38" s="459"/>
      <c r="BI38" s="459"/>
      <c r="BJ38" s="459"/>
      <c r="BK38" s="459"/>
      <c r="BL38" s="459"/>
      <c r="BM38" s="459"/>
      <c r="BN38" s="459"/>
      <c r="BO38" s="459"/>
      <c r="BP38" s="459"/>
      <c r="BQ38" s="459"/>
      <c r="BR38" s="459"/>
      <c r="BS38" s="459"/>
      <c r="BT38" s="459"/>
      <c r="BU38" s="459"/>
      <c r="BV38" s="2"/>
      <c r="BW38" s="460">
        <f t="shared" si="4"/>
        <v>11</v>
      </c>
      <c r="BX38" s="460"/>
      <c r="BY38" s="459" t="str">
        <f>IF('各会計、関係団体の財政状況及び健全化判断比率'!B72="","",'各会計、関係団体の財政状況及び健全化判断比率'!B72)</f>
        <v>仁淀川広域市町村圏事務組合</v>
      </c>
      <c r="BZ38" s="459"/>
      <c r="CA38" s="459"/>
      <c r="CB38" s="459"/>
      <c r="CC38" s="459"/>
      <c r="CD38" s="459"/>
      <c r="CE38" s="459"/>
      <c r="CF38" s="459"/>
      <c r="CG38" s="459"/>
      <c r="CH38" s="459"/>
      <c r="CI38" s="459"/>
      <c r="CJ38" s="459"/>
      <c r="CK38" s="459"/>
      <c r="CL38" s="459"/>
      <c r="CM38" s="459"/>
      <c r="CN38" s="2"/>
      <c r="CO38" s="460" t="str">
        <f t="shared" si="5"/>
        <v/>
      </c>
      <c r="CP38" s="460"/>
      <c r="CQ38" s="459" t="str">
        <f>IF('各会計、関係団体の財政状況及び健全化判断比率'!BS11="","",'各会計、関係団体の財政状況及び健全化判断比率'!BS11)</f>
        <v/>
      </c>
      <c r="CR38" s="459"/>
      <c r="CS38" s="459"/>
      <c r="CT38" s="459"/>
      <c r="CU38" s="459"/>
      <c r="CV38" s="459"/>
      <c r="CW38" s="459"/>
      <c r="CX38" s="459"/>
      <c r="CY38" s="459"/>
      <c r="CZ38" s="459"/>
      <c r="DA38" s="459"/>
      <c r="DB38" s="459"/>
      <c r="DC38" s="459"/>
      <c r="DD38" s="459"/>
      <c r="DE38" s="459"/>
      <c r="DG38" s="461" t="str">
        <f>IF('各会計、関係団体の財政状況及び健全化判断比率'!BR11="","",'各会計、関係団体の財政状況及び健全化判断比率'!BR11)</f>
        <v/>
      </c>
      <c r="DH38" s="461"/>
      <c r="DI38" s="18"/>
    </row>
    <row r="39" spans="1:113" ht="32.25" customHeight="1" x14ac:dyDescent="0.15">
      <c r="A39" s="2"/>
      <c r="B39" s="5"/>
      <c r="C39" s="460" t="str">
        <f t="shared" si="0"/>
        <v/>
      </c>
      <c r="D39" s="460"/>
      <c r="E39" s="459" t="str">
        <f>IF('各会計、関係団体の財政状況及び健全化判断比率'!B12="","",'各会計、関係団体の財政状況及び健全化判断比率'!B12)</f>
        <v/>
      </c>
      <c r="F39" s="459"/>
      <c r="G39" s="459"/>
      <c r="H39" s="459"/>
      <c r="I39" s="459"/>
      <c r="J39" s="459"/>
      <c r="K39" s="459"/>
      <c r="L39" s="459"/>
      <c r="M39" s="459"/>
      <c r="N39" s="459"/>
      <c r="O39" s="459"/>
      <c r="P39" s="459"/>
      <c r="Q39" s="459"/>
      <c r="R39" s="459"/>
      <c r="S39" s="459"/>
      <c r="T39" s="2"/>
      <c r="U39" s="460" t="str">
        <f t="shared" si="1"/>
        <v/>
      </c>
      <c r="V39" s="460"/>
      <c r="W39" s="459"/>
      <c r="X39" s="459"/>
      <c r="Y39" s="459"/>
      <c r="Z39" s="459"/>
      <c r="AA39" s="459"/>
      <c r="AB39" s="459"/>
      <c r="AC39" s="459"/>
      <c r="AD39" s="459"/>
      <c r="AE39" s="459"/>
      <c r="AF39" s="459"/>
      <c r="AG39" s="459"/>
      <c r="AH39" s="459"/>
      <c r="AI39" s="459"/>
      <c r="AJ39" s="459"/>
      <c r="AK39" s="459"/>
      <c r="AL39" s="2"/>
      <c r="AM39" s="460" t="str">
        <f t="shared" si="2"/>
        <v/>
      </c>
      <c r="AN39" s="460"/>
      <c r="AO39" s="459"/>
      <c r="AP39" s="459"/>
      <c r="AQ39" s="459"/>
      <c r="AR39" s="459"/>
      <c r="AS39" s="459"/>
      <c r="AT39" s="459"/>
      <c r="AU39" s="459"/>
      <c r="AV39" s="459"/>
      <c r="AW39" s="459"/>
      <c r="AX39" s="459"/>
      <c r="AY39" s="459"/>
      <c r="AZ39" s="459"/>
      <c r="BA39" s="459"/>
      <c r="BB39" s="459"/>
      <c r="BC39" s="459"/>
      <c r="BD39" s="2"/>
      <c r="BE39" s="460" t="str">
        <f t="shared" si="3"/>
        <v/>
      </c>
      <c r="BF39" s="460"/>
      <c r="BG39" s="459"/>
      <c r="BH39" s="459"/>
      <c r="BI39" s="459"/>
      <c r="BJ39" s="459"/>
      <c r="BK39" s="459"/>
      <c r="BL39" s="459"/>
      <c r="BM39" s="459"/>
      <c r="BN39" s="459"/>
      <c r="BO39" s="459"/>
      <c r="BP39" s="459"/>
      <c r="BQ39" s="459"/>
      <c r="BR39" s="459"/>
      <c r="BS39" s="459"/>
      <c r="BT39" s="459"/>
      <c r="BU39" s="459"/>
      <c r="BV39" s="2"/>
      <c r="BW39" s="460">
        <f t="shared" si="4"/>
        <v>12</v>
      </c>
      <c r="BX39" s="460"/>
      <c r="BY39" s="459" t="str">
        <f>IF('各会計、関係団体の財政状況及び健全化判断比率'!B73="","",'各会計、関係団体の財政状況及び健全化判断比率'!B73)</f>
        <v>高知県中央西部焼却処理事務組合</v>
      </c>
      <c r="BZ39" s="459"/>
      <c r="CA39" s="459"/>
      <c r="CB39" s="459"/>
      <c r="CC39" s="459"/>
      <c r="CD39" s="459"/>
      <c r="CE39" s="459"/>
      <c r="CF39" s="459"/>
      <c r="CG39" s="459"/>
      <c r="CH39" s="459"/>
      <c r="CI39" s="459"/>
      <c r="CJ39" s="459"/>
      <c r="CK39" s="459"/>
      <c r="CL39" s="459"/>
      <c r="CM39" s="459"/>
      <c r="CN39" s="2"/>
      <c r="CO39" s="460" t="str">
        <f t="shared" si="5"/>
        <v/>
      </c>
      <c r="CP39" s="460"/>
      <c r="CQ39" s="459" t="str">
        <f>IF('各会計、関係団体の財政状況及び健全化判断比率'!BS12="","",'各会計、関係団体の財政状況及び健全化判断比率'!BS12)</f>
        <v/>
      </c>
      <c r="CR39" s="459"/>
      <c r="CS39" s="459"/>
      <c r="CT39" s="459"/>
      <c r="CU39" s="459"/>
      <c r="CV39" s="459"/>
      <c r="CW39" s="459"/>
      <c r="CX39" s="459"/>
      <c r="CY39" s="459"/>
      <c r="CZ39" s="459"/>
      <c r="DA39" s="459"/>
      <c r="DB39" s="459"/>
      <c r="DC39" s="459"/>
      <c r="DD39" s="459"/>
      <c r="DE39" s="459"/>
      <c r="DG39" s="461" t="str">
        <f>IF('各会計、関係団体の財政状況及び健全化判断比率'!BR12="","",'各会計、関係団体の財政状況及び健全化判断比率'!BR12)</f>
        <v/>
      </c>
      <c r="DH39" s="461"/>
      <c r="DI39" s="18"/>
    </row>
    <row r="40" spans="1:113" ht="32.25" customHeight="1" x14ac:dyDescent="0.15">
      <c r="A40" s="2"/>
      <c r="B40" s="5"/>
      <c r="C40" s="460" t="str">
        <f t="shared" si="0"/>
        <v/>
      </c>
      <c r="D40" s="460"/>
      <c r="E40" s="459" t="str">
        <f>IF('各会計、関係団体の財政状況及び健全化判断比率'!B13="","",'各会計、関係団体の財政状況及び健全化判断比率'!B13)</f>
        <v/>
      </c>
      <c r="F40" s="459"/>
      <c r="G40" s="459"/>
      <c r="H40" s="459"/>
      <c r="I40" s="459"/>
      <c r="J40" s="459"/>
      <c r="K40" s="459"/>
      <c r="L40" s="459"/>
      <c r="M40" s="459"/>
      <c r="N40" s="459"/>
      <c r="O40" s="459"/>
      <c r="P40" s="459"/>
      <c r="Q40" s="459"/>
      <c r="R40" s="459"/>
      <c r="S40" s="459"/>
      <c r="T40" s="2"/>
      <c r="U40" s="460" t="str">
        <f t="shared" si="1"/>
        <v/>
      </c>
      <c r="V40" s="460"/>
      <c r="W40" s="459"/>
      <c r="X40" s="459"/>
      <c r="Y40" s="459"/>
      <c r="Z40" s="459"/>
      <c r="AA40" s="459"/>
      <c r="AB40" s="459"/>
      <c r="AC40" s="459"/>
      <c r="AD40" s="459"/>
      <c r="AE40" s="459"/>
      <c r="AF40" s="459"/>
      <c r="AG40" s="459"/>
      <c r="AH40" s="459"/>
      <c r="AI40" s="459"/>
      <c r="AJ40" s="459"/>
      <c r="AK40" s="459"/>
      <c r="AL40" s="2"/>
      <c r="AM40" s="460" t="str">
        <f t="shared" si="2"/>
        <v/>
      </c>
      <c r="AN40" s="460"/>
      <c r="AO40" s="459"/>
      <c r="AP40" s="459"/>
      <c r="AQ40" s="459"/>
      <c r="AR40" s="459"/>
      <c r="AS40" s="459"/>
      <c r="AT40" s="459"/>
      <c r="AU40" s="459"/>
      <c r="AV40" s="459"/>
      <c r="AW40" s="459"/>
      <c r="AX40" s="459"/>
      <c r="AY40" s="459"/>
      <c r="AZ40" s="459"/>
      <c r="BA40" s="459"/>
      <c r="BB40" s="459"/>
      <c r="BC40" s="459"/>
      <c r="BD40" s="2"/>
      <c r="BE40" s="460" t="str">
        <f t="shared" si="3"/>
        <v/>
      </c>
      <c r="BF40" s="460"/>
      <c r="BG40" s="459"/>
      <c r="BH40" s="459"/>
      <c r="BI40" s="459"/>
      <c r="BJ40" s="459"/>
      <c r="BK40" s="459"/>
      <c r="BL40" s="459"/>
      <c r="BM40" s="459"/>
      <c r="BN40" s="459"/>
      <c r="BO40" s="459"/>
      <c r="BP40" s="459"/>
      <c r="BQ40" s="459"/>
      <c r="BR40" s="459"/>
      <c r="BS40" s="459"/>
      <c r="BT40" s="459"/>
      <c r="BU40" s="459"/>
      <c r="BV40" s="2"/>
      <c r="BW40" s="460">
        <f t="shared" si="4"/>
        <v>13</v>
      </c>
      <c r="BX40" s="460"/>
      <c r="BY40" s="459" t="str">
        <f>IF('各会計、関係団体の財政状況及び健全化判断比率'!B74="","",'各会計、関係団体の財政状況及び健全化判断比率'!B74)</f>
        <v>こうち人づくり広域連合</v>
      </c>
      <c r="BZ40" s="459"/>
      <c r="CA40" s="459"/>
      <c r="CB40" s="459"/>
      <c r="CC40" s="459"/>
      <c r="CD40" s="459"/>
      <c r="CE40" s="459"/>
      <c r="CF40" s="459"/>
      <c r="CG40" s="459"/>
      <c r="CH40" s="459"/>
      <c r="CI40" s="459"/>
      <c r="CJ40" s="459"/>
      <c r="CK40" s="459"/>
      <c r="CL40" s="459"/>
      <c r="CM40" s="459"/>
      <c r="CN40" s="2"/>
      <c r="CO40" s="460" t="str">
        <f t="shared" si="5"/>
        <v/>
      </c>
      <c r="CP40" s="460"/>
      <c r="CQ40" s="459" t="str">
        <f>IF('各会計、関係団体の財政状況及び健全化判断比率'!BS13="","",'各会計、関係団体の財政状況及び健全化判断比率'!BS13)</f>
        <v/>
      </c>
      <c r="CR40" s="459"/>
      <c r="CS40" s="459"/>
      <c r="CT40" s="459"/>
      <c r="CU40" s="459"/>
      <c r="CV40" s="459"/>
      <c r="CW40" s="459"/>
      <c r="CX40" s="459"/>
      <c r="CY40" s="459"/>
      <c r="CZ40" s="459"/>
      <c r="DA40" s="459"/>
      <c r="DB40" s="459"/>
      <c r="DC40" s="459"/>
      <c r="DD40" s="459"/>
      <c r="DE40" s="459"/>
      <c r="DG40" s="461" t="str">
        <f>IF('各会計、関係団体の財政状況及び健全化判断比率'!BR13="","",'各会計、関係団体の財政状況及び健全化判断比率'!BR13)</f>
        <v/>
      </c>
      <c r="DH40" s="461"/>
      <c r="DI40" s="18"/>
    </row>
    <row r="41" spans="1:113" ht="32.25" customHeight="1" x14ac:dyDescent="0.15">
      <c r="A41" s="2"/>
      <c r="B41" s="5"/>
      <c r="C41" s="460" t="str">
        <f t="shared" si="0"/>
        <v/>
      </c>
      <c r="D41" s="460"/>
      <c r="E41" s="459" t="str">
        <f>IF('各会計、関係団体の財政状況及び健全化判断比率'!B14="","",'各会計、関係団体の財政状況及び健全化判断比率'!B14)</f>
        <v/>
      </c>
      <c r="F41" s="459"/>
      <c r="G41" s="459"/>
      <c r="H41" s="459"/>
      <c r="I41" s="459"/>
      <c r="J41" s="459"/>
      <c r="K41" s="459"/>
      <c r="L41" s="459"/>
      <c r="M41" s="459"/>
      <c r="N41" s="459"/>
      <c r="O41" s="459"/>
      <c r="P41" s="459"/>
      <c r="Q41" s="459"/>
      <c r="R41" s="459"/>
      <c r="S41" s="459"/>
      <c r="T41" s="2"/>
      <c r="U41" s="460" t="str">
        <f t="shared" si="1"/>
        <v/>
      </c>
      <c r="V41" s="460"/>
      <c r="W41" s="459"/>
      <c r="X41" s="459"/>
      <c r="Y41" s="459"/>
      <c r="Z41" s="459"/>
      <c r="AA41" s="459"/>
      <c r="AB41" s="459"/>
      <c r="AC41" s="459"/>
      <c r="AD41" s="459"/>
      <c r="AE41" s="459"/>
      <c r="AF41" s="459"/>
      <c r="AG41" s="459"/>
      <c r="AH41" s="459"/>
      <c r="AI41" s="459"/>
      <c r="AJ41" s="459"/>
      <c r="AK41" s="459"/>
      <c r="AL41" s="2"/>
      <c r="AM41" s="460" t="str">
        <f t="shared" si="2"/>
        <v/>
      </c>
      <c r="AN41" s="460"/>
      <c r="AO41" s="459"/>
      <c r="AP41" s="459"/>
      <c r="AQ41" s="459"/>
      <c r="AR41" s="459"/>
      <c r="AS41" s="459"/>
      <c r="AT41" s="459"/>
      <c r="AU41" s="459"/>
      <c r="AV41" s="459"/>
      <c r="AW41" s="459"/>
      <c r="AX41" s="459"/>
      <c r="AY41" s="459"/>
      <c r="AZ41" s="459"/>
      <c r="BA41" s="459"/>
      <c r="BB41" s="459"/>
      <c r="BC41" s="459"/>
      <c r="BD41" s="2"/>
      <c r="BE41" s="460" t="str">
        <f t="shared" si="3"/>
        <v/>
      </c>
      <c r="BF41" s="460"/>
      <c r="BG41" s="459"/>
      <c r="BH41" s="459"/>
      <c r="BI41" s="459"/>
      <c r="BJ41" s="459"/>
      <c r="BK41" s="459"/>
      <c r="BL41" s="459"/>
      <c r="BM41" s="459"/>
      <c r="BN41" s="459"/>
      <c r="BO41" s="459"/>
      <c r="BP41" s="459"/>
      <c r="BQ41" s="459"/>
      <c r="BR41" s="459"/>
      <c r="BS41" s="459"/>
      <c r="BT41" s="459"/>
      <c r="BU41" s="459"/>
      <c r="BV41" s="2"/>
      <c r="BW41" s="460">
        <f t="shared" si="4"/>
        <v>14</v>
      </c>
      <c r="BX41" s="460"/>
      <c r="BY41" s="459" t="str">
        <f>IF('各会計、関係団体の財政状況及び健全化判断比率'!B75="","",'各会計、関係団体の財政状況及び健全化判断比率'!B75)</f>
        <v>高知県市町村総合事務組合(一般)</v>
      </c>
      <c r="BZ41" s="459"/>
      <c r="CA41" s="459"/>
      <c r="CB41" s="459"/>
      <c r="CC41" s="459"/>
      <c r="CD41" s="459"/>
      <c r="CE41" s="459"/>
      <c r="CF41" s="459"/>
      <c r="CG41" s="459"/>
      <c r="CH41" s="459"/>
      <c r="CI41" s="459"/>
      <c r="CJ41" s="459"/>
      <c r="CK41" s="459"/>
      <c r="CL41" s="459"/>
      <c r="CM41" s="459"/>
      <c r="CN41" s="2"/>
      <c r="CO41" s="460" t="str">
        <f t="shared" si="5"/>
        <v/>
      </c>
      <c r="CP41" s="460"/>
      <c r="CQ41" s="459" t="str">
        <f>IF('各会計、関係団体の財政状況及び健全化判断比率'!BS14="","",'各会計、関係団体の財政状況及び健全化判断比率'!BS14)</f>
        <v/>
      </c>
      <c r="CR41" s="459"/>
      <c r="CS41" s="459"/>
      <c r="CT41" s="459"/>
      <c r="CU41" s="459"/>
      <c r="CV41" s="459"/>
      <c r="CW41" s="459"/>
      <c r="CX41" s="459"/>
      <c r="CY41" s="459"/>
      <c r="CZ41" s="459"/>
      <c r="DA41" s="459"/>
      <c r="DB41" s="459"/>
      <c r="DC41" s="459"/>
      <c r="DD41" s="459"/>
      <c r="DE41" s="459"/>
      <c r="DG41" s="461" t="str">
        <f>IF('各会計、関係団体の財政状況及び健全化判断比率'!BR14="","",'各会計、関係団体の財政状況及び健全化判断比率'!BR14)</f>
        <v/>
      </c>
      <c r="DH41" s="461"/>
      <c r="DI41" s="18"/>
    </row>
    <row r="42" spans="1:113" ht="32.25" customHeight="1" x14ac:dyDescent="0.15">
      <c r="B42" s="5"/>
      <c r="C42" s="460" t="str">
        <f t="shared" si="0"/>
        <v/>
      </c>
      <c r="D42" s="460"/>
      <c r="E42" s="459" t="str">
        <f>IF('各会計、関係団体の財政状況及び健全化判断比率'!B15="","",'各会計、関係団体の財政状況及び健全化判断比率'!B15)</f>
        <v/>
      </c>
      <c r="F42" s="459"/>
      <c r="G42" s="459"/>
      <c r="H42" s="459"/>
      <c r="I42" s="459"/>
      <c r="J42" s="459"/>
      <c r="K42" s="459"/>
      <c r="L42" s="459"/>
      <c r="M42" s="459"/>
      <c r="N42" s="459"/>
      <c r="O42" s="459"/>
      <c r="P42" s="459"/>
      <c r="Q42" s="459"/>
      <c r="R42" s="459"/>
      <c r="S42" s="459"/>
      <c r="T42" s="2"/>
      <c r="U42" s="460" t="str">
        <f t="shared" si="1"/>
        <v/>
      </c>
      <c r="V42" s="460"/>
      <c r="W42" s="459"/>
      <c r="X42" s="459"/>
      <c r="Y42" s="459"/>
      <c r="Z42" s="459"/>
      <c r="AA42" s="459"/>
      <c r="AB42" s="459"/>
      <c r="AC42" s="459"/>
      <c r="AD42" s="459"/>
      <c r="AE42" s="459"/>
      <c r="AF42" s="459"/>
      <c r="AG42" s="459"/>
      <c r="AH42" s="459"/>
      <c r="AI42" s="459"/>
      <c r="AJ42" s="459"/>
      <c r="AK42" s="459"/>
      <c r="AL42" s="2"/>
      <c r="AM42" s="460" t="str">
        <f t="shared" si="2"/>
        <v/>
      </c>
      <c r="AN42" s="460"/>
      <c r="AO42" s="459"/>
      <c r="AP42" s="459"/>
      <c r="AQ42" s="459"/>
      <c r="AR42" s="459"/>
      <c r="AS42" s="459"/>
      <c r="AT42" s="459"/>
      <c r="AU42" s="459"/>
      <c r="AV42" s="459"/>
      <c r="AW42" s="459"/>
      <c r="AX42" s="459"/>
      <c r="AY42" s="459"/>
      <c r="AZ42" s="459"/>
      <c r="BA42" s="459"/>
      <c r="BB42" s="459"/>
      <c r="BC42" s="459"/>
      <c r="BD42" s="2"/>
      <c r="BE42" s="460" t="str">
        <f t="shared" si="3"/>
        <v/>
      </c>
      <c r="BF42" s="460"/>
      <c r="BG42" s="459"/>
      <c r="BH42" s="459"/>
      <c r="BI42" s="459"/>
      <c r="BJ42" s="459"/>
      <c r="BK42" s="459"/>
      <c r="BL42" s="459"/>
      <c r="BM42" s="459"/>
      <c r="BN42" s="459"/>
      <c r="BO42" s="459"/>
      <c r="BP42" s="459"/>
      <c r="BQ42" s="459"/>
      <c r="BR42" s="459"/>
      <c r="BS42" s="459"/>
      <c r="BT42" s="459"/>
      <c r="BU42" s="459"/>
      <c r="BV42" s="2"/>
      <c r="BW42" s="460">
        <f t="shared" si="4"/>
        <v>15</v>
      </c>
      <c r="BX42" s="460"/>
      <c r="BY42" s="459" t="str">
        <f>IF('各会計、関係団体の財政状況及び健全化判断比率'!B76="","",'各会計、関係団体の財政状況及び健全化判断比率'!B76)</f>
        <v>高知県市町村総合事務組合(災害)</v>
      </c>
      <c r="BZ42" s="459"/>
      <c r="CA42" s="459"/>
      <c r="CB42" s="459"/>
      <c r="CC42" s="459"/>
      <c r="CD42" s="459"/>
      <c r="CE42" s="459"/>
      <c r="CF42" s="459"/>
      <c r="CG42" s="459"/>
      <c r="CH42" s="459"/>
      <c r="CI42" s="459"/>
      <c r="CJ42" s="459"/>
      <c r="CK42" s="459"/>
      <c r="CL42" s="459"/>
      <c r="CM42" s="459"/>
      <c r="CN42" s="2"/>
      <c r="CO42" s="460" t="str">
        <f t="shared" si="5"/>
        <v/>
      </c>
      <c r="CP42" s="460"/>
      <c r="CQ42" s="459" t="str">
        <f>IF('各会計、関係団体の財政状況及び健全化判断比率'!BS15="","",'各会計、関係団体の財政状況及び健全化判断比率'!BS15)</f>
        <v/>
      </c>
      <c r="CR42" s="459"/>
      <c r="CS42" s="459"/>
      <c r="CT42" s="459"/>
      <c r="CU42" s="459"/>
      <c r="CV42" s="459"/>
      <c r="CW42" s="459"/>
      <c r="CX42" s="459"/>
      <c r="CY42" s="459"/>
      <c r="CZ42" s="459"/>
      <c r="DA42" s="459"/>
      <c r="DB42" s="459"/>
      <c r="DC42" s="459"/>
      <c r="DD42" s="459"/>
      <c r="DE42" s="459"/>
      <c r="DG42" s="461" t="str">
        <f>IF('各会計、関係団体の財政状況及び健全化判断比率'!BR15="","",'各会計、関係団体の財政状況及び健全化判断比率'!BR15)</f>
        <v/>
      </c>
      <c r="DH42" s="461"/>
      <c r="DI42" s="18"/>
    </row>
    <row r="43" spans="1:113" ht="32.25" customHeight="1" x14ac:dyDescent="0.15">
      <c r="B43" s="5"/>
      <c r="C43" s="460" t="str">
        <f t="shared" si="0"/>
        <v/>
      </c>
      <c r="D43" s="460"/>
      <c r="E43" s="459" t="str">
        <f>IF('各会計、関係団体の財政状況及び健全化判断比率'!B16="","",'各会計、関係団体の財政状況及び健全化判断比率'!B16)</f>
        <v/>
      </c>
      <c r="F43" s="459"/>
      <c r="G43" s="459"/>
      <c r="H43" s="459"/>
      <c r="I43" s="459"/>
      <c r="J43" s="459"/>
      <c r="K43" s="459"/>
      <c r="L43" s="459"/>
      <c r="M43" s="459"/>
      <c r="N43" s="459"/>
      <c r="O43" s="459"/>
      <c r="P43" s="459"/>
      <c r="Q43" s="459"/>
      <c r="R43" s="459"/>
      <c r="S43" s="459"/>
      <c r="T43" s="2"/>
      <c r="U43" s="460" t="str">
        <f t="shared" si="1"/>
        <v/>
      </c>
      <c r="V43" s="460"/>
      <c r="W43" s="459"/>
      <c r="X43" s="459"/>
      <c r="Y43" s="459"/>
      <c r="Z43" s="459"/>
      <c r="AA43" s="459"/>
      <c r="AB43" s="459"/>
      <c r="AC43" s="459"/>
      <c r="AD43" s="459"/>
      <c r="AE43" s="459"/>
      <c r="AF43" s="459"/>
      <c r="AG43" s="459"/>
      <c r="AH43" s="459"/>
      <c r="AI43" s="459"/>
      <c r="AJ43" s="459"/>
      <c r="AK43" s="459"/>
      <c r="AL43" s="2"/>
      <c r="AM43" s="460" t="str">
        <f t="shared" si="2"/>
        <v/>
      </c>
      <c r="AN43" s="460"/>
      <c r="AO43" s="459"/>
      <c r="AP43" s="459"/>
      <c r="AQ43" s="459"/>
      <c r="AR43" s="459"/>
      <c r="AS43" s="459"/>
      <c r="AT43" s="459"/>
      <c r="AU43" s="459"/>
      <c r="AV43" s="459"/>
      <c r="AW43" s="459"/>
      <c r="AX43" s="459"/>
      <c r="AY43" s="459"/>
      <c r="AZ43" s="459"/>
      <c r="BA43" s="459"/>
      <c r="BB43" s="459"/>
      <c r="BC43" s="459"/>
      <c r="BD43" s="2"/>
      <c r="BE43" s="460" t="str">
        <f t="shared" si="3"/>
        <v/>
      </c>
      <c r="BF43" s="460"/>
      <c r="BG43" s="459"/>
      <c r="BH43" s="459"/>
      <c r="BI43" s="459"/>
      <c r="BJ43" s="459"/>
      <c r="BK43" s="459"/>
      <c r="BL43" s="459"/>
      <c r="BM43" s="459"/>
      <c r="BN43" s="459"/>
      <c r="BO43" s="459"/>
      <c r="BP43" s="459"/>
      <c r="BQ43" s="459"/>
      <c r="BR43" s="459"/>
      <c r="BS43" s="459"/>
      <c r="BT43" s="459"/>
      <c r="BU43" s="459"/>
      <c r="BV43" s="2"/>
      <c r="BW43" s="460">
        <f t="shared" si="4"/>
        <v>16</v>
      </c>
      <c r="BX43" s="460"/>
      <c r="BY43" s="459" t="str">
        <f>IF('各会計、関係団体の財政状況及び健全化判断比率'!B77="","",'各会計、関係団体の財政状況及び健全化判断比率'!B77)</f>
        <v>高知県後期高齢者医療広域連合(一般)</v>
      </c>
      <c r="BZ43" s="459"/>
      <c r="CA43" s="459"/>
      <c r="CB43" s="459"/>
      <c r="CC43" s="459"/>
      <c r="CD43" s="459"/>
      <c r="CE43" s="459"/>
      <c r="CF43" s="459"/>
      <c r="CG43" s="459"/>
      <c r="CH43" s="459"/>
      <c r="CI43" s="459"/>
      <c r="CJ43" s="459"/>
      <c r="CK43" s="459"/>
      <c r="CL43" s="459"/>
      <c r="CM43" s="459"/>
      <c r="CN43" s="2"/>
      <c r="CO43" s="460" t="str">
        <f t="shared" si="5"/>
        <v/>
      </c>
      <c r="CP43" s="460"/>
      <c r="CQ43" s="459" t="str">
        <f>IF('各会計、関係団体の財政状況及び健全化判断比率'!BS16="","",'各会計、関係団体の財政状況及び健全化判断比率'!BS16)</f>
        <v/>
      </c>
      <c r="CR43" s="459"/>
      <c r="CS43" s="459"/>
      <c r="CT43" s="459"/>
      <c r="CU43" s="459"/>
      <c r="CV43" s="459"/>
      <c r="CW43" s="459"/>
      <c r="CX43" s="459"/>
      <c r="CY43" s="459"/>
      <c r="CZ43" s="459"/>
      <c r="DA43" s="459"/>
      <c r="DB43" s="459"/>
      <c r="DC43" s="459"/>
      <c r="DD43" s="459"/>
      <c r="DE43" s="459"/>
      <c r="DG43" s="461" t="str">
        <f>IF('各会計、関係団体の財政状況及び健全化判断比率'!BR16="","",'各会計、関係団体の財政状況及び健全化判断比率'!BR16)</f>
        <v/>
      </c>
      <c r="DH43" s="461"/>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139</v>
      </c>
      <c r="E46" s="405" t="s">
        <v>294</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15">
      <c r="E47" s="405" t="s">
        <v>296</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15">
      <c r="E48" s="405" t="s">
        <v>298</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15">
      <c r="E49" s="405" t="s">
        <v>299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5" t="s">
        <v>201</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15">
      <c r="E51" s="405" t="s">
        <v>302</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15">
      <c r="E52" s="405" t="s">
        <v>304</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x14ac:dyDescent="0.15">
      <c r="E53" s="1" t="s">
        <v>361</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2" t="s">
        <v>305</v>
      </c>
      <c r="DI1" s="683"/>
      <c r="DJ1" s="683"/>
      <c r="DK1" s="683"/>
      <c r="DL1" s="683"/>
      <c r="DM1" s="683"/>
      <c r="DN1" s="684"/>
      <c r="DO1" s="1"/>
      <c r="DP1" s="682" t="s">
        <v>307</v>
      </c>
      <c r="DQ1" s="683"/>
      <c r="DR1" s="683"/>
      <c r="DS1" s="683"/>
      <c r="DT1" s="683"/>
      <c r="DU1" s="683"/>
      <c r="DV1" s="683"/>
      <c r="DW1" s="683"/>
      <c r="DX1" s="683"/>
      <c r="DY1" s="683"/>
      <c r="DZ1" s="683"/>
      <c r="EA1" s="683"/>
      <c r="EB1" s="683"/>
      <c r="EC1" s="684"/>
      <c r="ED1" s="2"/>
      <c r="EE1" s="2"/>
      <c r="EF1" s="2"/>
      <c r="EG1" s="2"/>
      <c r="EH1" s="2"/>
      <c r="EI1" s="2"/>
      <c r="EJ1" s="2"/>
      <c r="EK1" s="2"/>
      <c r="EL1" s="2"/>
      <c r="EM1" s="2"/>
    </row>
    <row r="2" spans="2:143" ht="22.5" customHeight="1" x14ac:dyDescent="0.15">
      <c r="B2" s="40" t="s">
        <v>116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2" t="s">
        <v>124</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2" t="s">
        <v>308</v>
      </c>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55"/>
      <c r="CD3" s="512" t="s">
        <v>309</v>
      </c>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55"/>
    </row>
    <row r="4" spans="2:143" ht="11.25" customHeight="1" x14ac:dyDescent="0.15">
      <c r="B4" s="512" t="s">
        <v>10</v>
      </c>
      <c r="C4" s="513"/>
      <c r="D4" s="513"/>
      <c r="E4" s="513"/>
      <c r="F4" s="513"/>
      <c r="G4" s="513"/>
      <c r="H4" s="513"/>
      <c r="I4" s="513"/>
      <c r="J4" s="513"/>
      <c r="K4" s="513"/>
      <c r="L4" s="513"/>
      <c r="M4" s="513"/>
      <c r="N4" s="513"/>
      <c r="O4" s="513"/>
      <c r="P4" s="513"/>
      <c r="Q4" s="555"/>
      <c r="R4" s="512" t="s">
        <v>312</v>
      </c>
      <c r="S4" s="513"/>
      <c r="T4" s="513"/>
      <c r="U4" s="513"/>
      <c r="V4" s="513"/>
      <c r="W4" s="513"/>
      <c r="X4" s="513"/>
      <c r="Y4" s="555"/>
      <c r="Z4" s="512" t="s">
        <v>315</v>
      </c>
      <c r="AA4" s="513"/>
      <c r="AB4" s="513"/>
      <c r="AC4" s="555"/>
      <c r="AD4" s="512" t="s">
        <v>261</v>
      </c>
      <c r="AE4" s="513"/>
      <c r="AF4" s="513"/>
      <c r="AG4" s="513"/>
      <c r="AH4" s="513"/>
      <c r="AI4" s="513"/>
      <c r="AJ4" s="513"/>
      <c r="AK4" s="555"/>
      <c r="AL4" s="512" t="s">
        <v>315</v>
      </c>
      <c r="AM4" s="513"/>
      <c r="AN4" s="513"/>
      <c r="AO4" s="555"/>
      <c r="AP4" s="685" t="s">
        <v>318</v>
      </c>
      <c r="AQ4" s="685"/>
      <c r="AR4" s="685"/>
      <c r="AS4" s="685"/>
      <c r="AT4" s="685"/>
      <c r="AU4" s="685"/>
      <c r="AV4" s="685"/>
      <c r="AW4" s="685"/>
      <c r="AX4" s="685"/>
      <c r="AY4" s="685"/>
      <c r="AZ4" s="685"/>
      <c r="BA4" s="685"/>
      <c r="BB4" s="685"/>
      <c r="BC4" s="685"/>
      <c r="BD4" s="685"/>
      <c r="BE4" s="685"/>
      <c r="BF4" s="685"/>
      <c r="BG4" s="685" t="s">
        <v>295</v>
      </c>
      <c r="BH4" s="685"/>
      <c r="BI4" s="685"/>
      <c r="BJ4" s="685"/>
      <c r="BK4" s="685"/>
      <c r="BL4" s="685"/>
      <c r="BM4" s="685"/>
      <c r="BN4" s="685"/>
      <c r="BO4" s="685" t="s">
        <v>315</v>
      </c>
      <c r="BP4" s="685"/>
      <c r="BQ4" s="685"/>
      <c r="BR4" s="685"/>
      <c r="BS4" s="685" t="s">
        <v>319</v>
      </c>
      <c r="BT4" s="685"/>
      <c r="BU4" s="685"/>
      <c r="BV4" s="685"/>
      <c r="BW4" s="685"/>
      <c r="BX4" s="685"/>
      <c r="BY4" s="685"/>
      <c r="BZ4" s="685"/>
      <c r="CA4" s="685"/>
      <c r="CB4" s="685"/>
      <c r="CD4" s="512" t="s">
        <v>320</v>
      </c>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55"/>
    </row>
    <row r="5" spans="2:143" s="38" customFormat="1" ht="11.25" customHeight="1" x14ac:dyDescent="0.15">
      <c r="B5" s="646" t="s">
        <v>314</v>
      </c>
      <c r="C5" s="647"/>
      <c r="D5" s="647"/>
      <c r="E5" s="647"/>
      <c r="F5" s="647"/>
      <c r="G5" s="647"/>
      <c r="H5" s="647"/>
      <c r="I5" s="647"/>
      <c r="J5" s="647"/>
      <c r="K5" s="647"/>
      <c r="L5" s="647"/>
      <c r="M5" s="647"/>
      <c r="N5" s="647"/>
      <c r="O5" s="647"/>
      <c r="P5" s="647"/>
      <c r="Q5" s="648"/>
      <c r="R5" s="643">
        <v>525916</v>
      </c>
      <c r="S5" s="644"/>
      <c r="T5" s="644"/>
      <c r="U5" s="644"/>
      <c r="V5" s="644"/>
      <c r="W5" s="644"/>
      <c r="X5" s="644"/>
      <c r="Y5" s="669"/>
      <c r="Z5" s="680">
        <v>8.3000000000000007</v>
      </c>
      <c r="AA5" s="680"/>
      <c r="AB5" s="680"/>
      <c r="AC5" s="680"/>
      <c r="AD5" s="681">
        <v>525916</v>
      </c>
      <c r="AE5" s="681"/>
      <c r="AF5" s="681"/>
      <c r="AG5" s="681"/>
      <c r="AH5" s="681"/>
      <c r="AI5" s="681"/>
      <c r="AJ5" s="681"/>
      <c r="AK5" s="681"/>
      <c r="AL5" s="670">
        <v>23.1</v>
      </c>
      <c r="AM5" s="653"/>
      <c r="AN5" s="653"/>
      <c r="AO5" s="673"/>
      <c r="AP5" s="646" t="s">
        <v>322</v>
      </c>
      <c r="AQ5" s="647"/>
      <c r="AR5" s="647"/>
      <c r="AS5" s="647"/>
      <c r="AT5" s="647"/>
      <c r="AU5" s="647"/>
      <c r="AV5" s="647"/>
      <c r="AW5" s="647"/>
      <c r="AX5" s="647"/>
      <c r="AY5" s="647"/>
      <c r="AZ5" s="647"/>
      <c r="BA5" s="647"/>
      <c r="BB5" s="647"/>
      <c r="BC5" s="647"/>
      <c r="BD5" s="647"/>
      <c r="BE5" s="647"/>
      <c r="BF5" s="648"/>
      <c r="BG5" s="602">
        <v>525916</v>
      </c>
      <c r="BH5" s="616"/>
      <c r="BI5" s="616"/>
      <c r="BJ5" s="616"/>
      <c r="BK5" s="616"/>
      <c r="BL5" s="616"/>
      <c r="BM5" s="616"/>
      <c r="BN5" s="617"/>
      <c r="BO5" s="626">
        <v>100</v>
      </c>
      <c r="BP5" s="626"/>
      <c r="BQ5" s="626"/>
      <c r="BR5" s="626"/>
      <c r="BS5" s="627">
        <v>5976</v>
      </c>
      <c r="BT5" s="627"/>
      <c r="BU5" s="627"/>
      <c r="BV5" s="627"/>
      <c r="BW5" s="627"/>
      <c r="BX5" s="627"/>
      <c r="BY5" s="627"/>
      <c r="BZ5" s="627"/>
      <c r="CA5" s="627"/>
      <c r="CB5" s="661"/>
      <c r="CD5" s="512" t="s">
        <v>318</v>
      </c>
      <c r="CE5" s="513"/>
      <c r="CF5" s="513"/>
      <c r="CG5" s="513"/>
      <c r="CH5" s="513"/>
      <c r="CI5" s="513"/>
      <c r="CJ5" s="513"/>
      <c r="CK5" s="513"/>
      <c r="CL5" s="513"/>
      <c r="CM5" s="513"/>
      <c r="CN5" s="513"/>
      <c r="CO5" s="513"/>
      <c r="CP5" s="513"/>
      <c r="CQ5" s="555"/>
      <c r="CR5" s="512" t="s">
        <v>325</v>
      </c>
      <c r="CS5" s="513"/>
      <c r="CT5" s="513"/>
      <c r="CU5" s="513"/>
      <c r="CV5" s="513"/>
      <c r="CW5" s="513"/>
      <c r="CX5" s="513"/>
      <c r="CY5" s="555"/>
      <c r="CZ5" s="512" t="s">
        <v>315</v>
      </c>
      <c r="DA5" s="513"/>
      <c r="DB5" s="513"/>
      <c r="DC5" s="555"/>
      <c r="DD5" s="512" t="s">
        <v>326</v>
      </c>
      <c r="DE5" s="513"/>
      <c r="DF5" s="513"/>
      <c r="DG5" s="513"/>
      <c r="DH5" s="513"/>
      <c r="DI5" s="513"/>
      <c r="DJ5" s="513"/>
      <c r="DK5" s="513"/>
      <c r="DL5" s="513"/>
      <c r="DM5" s="513"/>
      <c r="DN5" s="513"/>
      <c r="DO5" s="513"/>
      <c r="DP5" s="555"/>
      <c r="DQ5" s="512" t="s">
        <v>328</v>
      </c>
      <c r="DR5" s="513"/>
      <c r="DS5" s="513"/>
      <c r="DT5" s="513"/>
      <c r="DU5" s="513"/>
      <c r="DV5" s="513"/>
      <c r="DW5" s="513"/>
      <c r="DX5" s="513"/>
      <c r="DY5" s="513"/>
      <c r="DZ5" s="513"/>
      <c r="EA5" s="513"/>
      <c r="EB5" s="513"/>
      <c r="EC5" s="555"/>
    </row>
    <row r="6" spans="2:143" ht="11.25" customHeight="1" x14ac:dyDescent="0.15">
      <c r="B6" s="599" t="s">
        <v>329</v>
      </c>
      <c r="C6" s="600"/>
      <c r="D6" s="600"/>
      <c r="E6" s="600"/>
      <c r="F6" s="600"/>
      <c r="G6" s="600"/>
      <c r="H6" s="600"/>
      <c r="I6" s="600"/>
      <c r="J6" s="600"/>
      <c r="K6" s="600"/>
      <c r="L6" s="600"/>
      <c r="M6" s="600"/>
      <c r="N6" s="600"/>
      <c r="O6" s="600"/>
      <c r="P6" s="600"/>
      <c r="Q6" s="601"/>
      <c r="R6" s="602">
        <v>32666</v>
      </c>
      <c r="S6" s="616"/>
      <c r="T6" s="616"/>
      <c r="U6" s="616"/>
      <c r="V6" s="616"/>
      <c r="W6" s="616"/>
      <c r="X6" s="616"/>
      <c r="Y6" s="617"/>
      <c r="Z6" s="626">
        <v>0.5</v>
      </c>
      <c r="AA6" s="626"/>
      <c r="AB6" s="626"/>
      <c r="AC6" s="626"/>
      <c r="AD6" s="627">
        <v>32666</v>
      </c>
      <c r="AE6" s="627"/>
      <c r="AF6" s="627"/>
      <c r="AG6" s="627"/>
      <c r="AH6" s="627"/>
      <c r="AI6" s="627"/>
      <c r="AJ6" s="627"/>
      <c r="AK6" s="627"/>
      <c r="AL6" s="605">
        <v>1.4</v>
      </c>
      <c r="AM6" s="618"/>
      <c r="AN6" s="618"/>
      <c r="AO6" s="628"/>
      <c r="AP6" s="599" t="s">
        <v>113</v>
      </c>
      <c r="AQ6" s="600"/>
      <c r="AR6" s="600"/>
      <c r="AS6" s="600"/>
      <c r="AT6" s="600"/>
      <c r="AU6" s="600"/>
      <c r="AV6" s="600"/>
      <c r="AW6" s="600"/>
      <c r="AX6" s="600"/>
      <c r="AY6" s="600"/>
      <c r="AZ6" s="600"/>
      <c r="BA6" s="600"/>
      <c r="BB6" s="600"/>
      <c r="BC6" s="600"/>
      <c r="BD6" s="600"/>
      <c r="BE6" s="600"/>
      <c r="BF6" s="601"/>
      <c r="BG6" s="602">
        <v>525916</v>
      </c>
      <c r="BH6" s="616"/>
      <c r="BI6" s="616"/>
      <c r="BJ6" s="616"/>
      <c r="BK6" s="616"/>
      <c r="BL6" s="616"/>
      <c r="BM6" s="616"/>
      <c r="BN6" s="617"/>
      <c r="BO6" s="626">
        <v>100</v>
      </c>
      <c r="BP6" s="626"/>
      <c r="BQ6" s="626"/>
      <c r="BR6" s="626"/>
      <c r="BS6" s="627">
        <v>5976</v>
      </c>
      <c r="BT6" s="627"/>
      <c r="BU6" s="627"/>
      <c r="BV6" s="627"/>
      <c r="BW6" s="627"/>
      <c r="BX6" s="627"/>
      <c r="BY6" s="627"/>
      <c r="BZ6" s="627"/>
      <c r="CA6" s="627"/>
      <c r="CB6" s="661"/>
      <c r="CD6" s="646" t="s">
        <v>330</v>
      </c>
      <c r="CE6" s="647"/>
      <c r="CF6" s="647"/>
      <c r="CG6" s="647"/>
      <c r="CH6" s="647"/>
      <c r="CI6" s="647"/>
      <c r="CJ6" s="647"/>
      <c r="CK6" s="647"/>
      <c r="CL6" s="647"/>
      <c r="CM6" s="647"/>
      <c r="CN6" s="647"/>
      <c r="CO6" s="647"/>
      <c r="CP6" s="647"/>
      <c r="CQ6" s="648"/>
      <c r="CR6" s="602">
        <v>51753</v>
      </c>
      <c r="CS6" s="616"/>
      <c r="CT6" s="616"/>
      <c r="CU6" s="616"/>
      <c r="CV6" s="616"/>
      <c r="CW6" s="616"/>
      <c r="CX6" s="616"/>
      <c r="CY6" s="617"/>
      <c r="CZ6" s="670">
        <v>0.9</v>
      </c>
      <c r="DA6" s="653"/>
      <c r="DB6" s="653"/>
      <c r="DC6" s="671"/>
      <c r="DD6" s="608" t="s">
        <v>204</v>
      </c>
      <c r="DE6" s="616"/>
      <c r="DF6" s="616"/>
      <c r="DG6" s="616"/>
      <c r="DH6" s="616"/>
      <c r="DI6" s="616"/>
      <c r="DJ6" s="616"/>
      <c r="DK6" s="616"/>
      <c r="DL6" s="616"/>
      <c r="DM6" s="616"/>
      <c r="DN6" s="616"/>
      <c r="DO6" s="616"/>
      <c r="DP6" s="617"/>
      <c r="DQ6" s="608">
        <v>51753</v>
      </c>
      <c r="DR6" s="616"/>
      <c r="DS6" s="616"/>
      <c r="DT6" s="616"/>
      <c r="DU6" s="616"/>
      <c r="DV6" s="616"/>
      <c r="DW6" s="616"/>
      <c r="DX6" s="616"/>
      <c r="DY6" s="616"/>
      <c r="DZ6" s="616"/>
      <c r="EA6" s="616"/>
      <c r="EB6" s="616"/>
      <c r="EC6" s="638"/>
    </row>
    <row r="7" spans="2:143" ht="11.25" customHeight="1" x14ac:dyDescent="0.15">
      <c r="B7" s="599" t="s">
        <v>46</v>
      </c>
      <c r="C7" s="600"/>
      <c r="D7" s="600"/>
      <c r="E7" s="600"/>
      <c r="F7" s="600"/>
      <c r="G7" s="600"/>
      <c r="H7" s="600"/>
      <c r="I7" s="600"/>
      <c r="J7" s="600"/>
      <c r="K7" s="600"/>
      <c r="L7" s="600"/>
      <c r="M7" s="600"/>
      <c r="N7" s="600"/>
      <c r="O7" s="600"/>
      <c r="P7" s="600"/>
      <c r="Q7" s="601"/>
      <c r="R7" s="602">
        <v>782</v>
      </c>
      <c r="S7" s="616"/>
      <c r="T7" s="616"/>
      <c r="U7" s="616"/>
      <c r="V7" s="616"/>
      <c r="W7" s="616"/>
      <c r="X7" s="616"/>
      <c r="Y7" s="617"/>
      <c r="Z7" s="626">
        <v>0</v>
      </c>
      <c r="AA7" s="626"/>
      <c r="AB7" s="626"/>
      <c r="AC7" s="626"/>
      <c r="AD7" s="627">
        <v>782</v>
      </c>
      <c r="AE7" s="627"/>
      <c r="AF7" s="627"/>
      <c r="AG7" s="627"/>
      <c r="AH7" s="627"/>
      <c r="AI7" s="627"/>
      <c r="AJ7" s="627"/>
      <c r="AK7" s="627"/>
      <c r="AL7" s="605">
        <v>0</v>
      </c>
      <c r="AM7" s="618"/>
      <c r="AN7" s="618"/>
      <c r="AO7" s="628"/>
      <c r="AP7" s="599" t="s">
        <v>331</v>
      </c>
      <c r="AQ7" s="600"/>
      <c r="AR7" s="600"/>
      <c r="AS7" s="600"/>
      <c r="AT7" s="600"/>
      <c r="AU7" s="600"/>
      <c r="AV7" s="600"/>
      <c r="AW7" s="600"/>
      <c r="AX7" s="600"/>
      <c r="AY7" s="600"/>
      <c r="AZ7" s="600"/>
      <c r="BA7" s="600"/>
      <c r="BB7" s="600"/>
      <c r="BC7" s="600"/>
      <c r="BD7" s="600"/>
      <c r="BE7" s="600"/>
      <c r="BF7" s="601"/>
      <c r="BG7" s="602">
        <v>186018</v>
      </c>
      <c r="BH7" s="616"/>
      <c r="BI7" s="616"/>
      <c r="BJ7" s="616"/>
      <c r="BK7" s="616"/>
      <c r="BL7" s="616"/>
      <c r="BM7" s="616"/>
      <c r="BN7" s="617"/>
      <c r="BO7" s="626">
        <v>35.4</v>
      </c>
      <c r="BP7" s="626"/>
      <c r="BQ7" s="626"/>
      <c r="BR7" s="626"/>
      <c r="BS7" s="627">
        <v>5976</v>
      </c>
      <c r="BT7" s="627"/>
      <c r="BU7" s="627"/>
      <c r="BV7" s="627"/>
      <c r="BW7" s="627"/>
      <c r="BX7" s="627"/>
      <c r="BY7" s="627"/>
      <c r="BZ7" s="627"/>
      <c r="CA7" s="627"/>
      <c r="CB7" s="661"/>
      <c r="CD7" s="599" t="s">
        <v>334</v>
      </c>
      <c r="CE7" s="600"/>
      <c r="CF7" s="600"/>
      <c r="CG7" s="600"/>
      <c r="CH7" s="600"/>
      <c r="CI7" s="600"/>
      <c r="CJ7" s="600"/>
      <c r="CK7" s="600"/>
      <c r="CL7" s="600"/>
      <c r="CM7" s="600"/>
      <c r="CN7" s="600"/>
      <c r="CO7" s="600"/>
      <c r="CP7" s="600"/>
      <c r="CQ7" s="601"/>
      <c r="CR7" s="602">
        <v>2173945</v>
      </c>
      <c r="CS7" s="616"/>
      <c r="CT7" s="616"/>
      <c r="CU7" s="616"/>
      <c r="CV7" s="616"/>
      <c r="CW7" s="616"/>
      <c r="CX7" s="616"/>
      <c r="CY7" s="617"/>
      <c r="CZ7" s="626">
        <v>36</v>
      </c>
      <c r="DA7" s="626"/>
      <c r="DB7" s="626"/>
      <c r="DC7" s="626"/>
      <c r="DD7" s="608">
        <v>1118434</v>
      </c>
      <c r="DE7" s="616"/>
      <c r="DF7" s="616"/>
      <c r="DG7" s="616"/>
      <c r="DH7" s="616"/>
      <c r="DI7" s="616"/>
      <c r="DJ7" s="616"/>
      <c r="DK7" s="616"/>
      <c r="DL7" s="616"/>
      <c r="DM7" s="616"/>
      <c r="DN7" s="616"/>
      <c r="DO7" s="616"/>
      <c r="DP7" s="617"/>
      <c r="DQ7" s="608">
        <v>1144585</v>
      </c>
      <c r="DR7" s="616"/>
      <c r="DS7" s="616"/>
      <c r="DT7" s="616"/>
      <c r="DU7" s="616"/>
      <c r="DV7" s="616"/>
      <c r="DW7" s="616"/>
      <c r="DX7" s="616"/>
      <c r="DY7" s="616"/>
      <c r="DZ7" s="616"/>
      <c r="EA7" s="616"/>
      <c r="EB7" s="616"/>
      <c r="EC7" s="638"/>
    </row>
    <row r="8" spans="2:143" ht="11.25" customHeight="1" x14ac:dyDescent="0.15">
      <c r="B8" s="599" t="s">
        <v>335</v>
      </c>
      <c r="C8" s="600"/>
      <c r="D8" s="600"/>
      <c r="E8" s="600"/>
      <c r="F8" s="600"/>
      <c r="G8" s="600"/>
      <c r="H8" s="600"/>
      <c r="I8" s="600"/>
      <c r="J8" s="600"/>
      <c r="K8" s="600"/>
      <c r="L8" s="600"/>
      <c r="M8" s="600"/>
      <c r="N8" s="600"/>
      <c r="O8" s="600"/>
      <c r="P8" s="600"/>
      <c r="Q8" s="601"/>
      <c r="R8" s="602">
        <v>2268</v>
      </c>
      <c r="S8" s="616"/>
      <c r="T8" s="616"/>
      <c r="U8" s="616"/>
      <c r="V8" s="616"/>
      <c r="W8" s="616"/>
      <c r="X8" s="616"/>
      <c r="Y8" s="617"/>
      <c r="Z8" s="626">
        <v>0</v>
      </c>
      <c r="AA8" s="626"/>
      <c r="AB8" s="626"/>
      <c r="AC8" s="626"/>
      <c r="AD8" s="627">
        <v>2268</v>
      </c>
      <c r="AE8" s="627"/>
      <c r="AF8" s="627"/>
      <c r="AG8" s="627"/>
      <c r="AH8" s="627"/>
      <c r="AI8" s="627"/>
      <c r="AJ8" s="627"/>
      <c r="AK8" s="627"/>
      <c r="AL8" s="605">
        <v>0.1</v>
      </c>
      <c r="AM8" s="618"/>
      <c r="AN8" s="618"/>
      <c r="AO8" s="628"/>
      <c r="AP8" s="599" t="s">
        <v>129</v>
      </c>
      <c r="AQ8" s="600"/>
      <c r="AR8" s="600"/>
      <c r="AS8" s="600"/>
      <c r="AT8" s="600"/>
      <c r="AU8" s="600"/>
      <c r="AV8" s="600"/>
      <c r="AW8" s="600"/>
      <c r="AX8" s="600"/>
      <c r="AY8" s="600"/>
      <c r="AZ8" s="600"/>
      <c r="BA8" s="600"/>
      <c r="BB8" s="600"/>
      <c r="BC8" s="600"/>
      <c r="BD8" s="600"/>
      <c r="BE8" s="600"/>
      <c r="BF8" s="601"/>
      <c r="BG8" s="602">
        <v>8272</v>
      </c>
      <c r="BH8" s="616"/>
      <c r="BI8" s="616"/>
      <c r="BJ8" s="616"/>
      <c r="BK8" s="616"/>
      <c r="BL8" s="616"/>
      <c r="BM8" s="616"/>
      <c r="BN8" s="617"/>
      <c r="BO8" s="626">
        <v>1.6</v>
      </c>
      <c r="BP8" s="626"/>
      <c r="BQ8" s="626"/>
      <c r="BR8" s="626"/>
      <c r="BS8" s="627" t="s">
        <v>204</v>
      </c>
      <c r="BT8" s="627"/>
      <c r="BU8" s="627"/>
      <c r="BV8" s="627"/>
      <c r="BW8" s="627"/>
      <c r="BX8" s="627"/>
      <c r="BY8" s="627"/>
      <c r="BZ8" s="627"/>
      <c r="CA8" s="627"/>
      <c r="CB8" s="661"/>
      <c r="CD8" s="599" t="s">
        <v>338</v>
      </c>
      <c r="CE8" s="600"/>
      <c r="CF8" s="600"/>
      <c r="CG8" s="600"/>
      <c r="CH8" s="600"/>
      <c r="CI8" s="600"/>
      <c r="CJ8" s="600"/>
      <c r="CK8" s="600"/>
      <c r="CL8" s="600"/>
      <c r="CM8" s="600"/>
      <c r="CN8" s="600"/>
      <c r="CO8" s="600"/>
      <c r="CP8" s="600"/>
      <c r="CQ8" s="601"/>
      <c r="CR8" s="602">
        <v>1015387</v>
      </c>
      <c r="CS8" s="616"/>
      <c r="CT8" s="616"/>
      <c r="CU8" s="616"/>
      <c r="CV8" s="616"/>
      <c r="CW8" s="616"/>
      <c r="CX8" s="616"/>
      <c r="CY8" s="617"/>
      <c r="CZ8" s="626">
        <v>16.8</v>
      </c>
      <c r="DA8" s="626"/>
      <c r="DB8" s="626"/>
      <c r="DC8" s="626"/>
      <c r="DD8" s="608">
        <v>14459</v>
      </c>
      <c r="DE8" s="616"/>
      <c r="DF8" s="616"/>
      <c r="DG8" s="616"/>
      <c r="DH8" s="616"/>
      <c r="DI8" s="616"/>
      <c r="DJ8" s="616"/>
      <c r="DK8" s="616"/>
      <c r="DL8" s="616"/>
      <c r="DM8" s="616"/>
      <c r="DN8" s="616"/>
      <c r="DO8" s="616"/>
      <c r="DP8" s="617"/>
      <c r="DQ8" s="608">
        <v>431176</v>
      </c>
      <c r="DR8" s="616"/>
      <c r="DS8" s="616"/>
      <c r="DT8" s="616"/>
      <c r="DU8" s="616"/>
      <c r="DV8" s="616"/>
      <c r="DW8" s="616"/>
      <c r="DX8" s="616"/>
      <c r="DY8" s="616"/>
      <c r="DZ8" s="616"/>
      <c r="EA8" s="616"/>
      <c r="EB8" s="616"/>
      <c r="EC8" s="638"/>
    </row>
    <row r="9" spans="2:143" ht="11.25" customHeight="1" x14ac:dyDescent="0.15">
      <c r="B9" s="599" t="s">
        <v>337</v>
      </c>
      <c r="C9" s="600"/>
      <c r="D9" s="600"/>
      <c r="E9" s="600"/>
      <c r="F9" s="600"/>
      <c r="G9" s="600"/>
      <c r="H9" s="600"/>
      <c r="I9" s="600"/>
      <c r="J9" s="600"/>
      <c r="K9" s="600"/>
      <c r="L9" s="600"/>
      <c r="M9" s="600"/>
      <c r="N9" s="600"/>
      <c r="O9" s="600"/>
      <c r="P9" s="600"/>
      <c r="Q9" s="601"/>
      <c r="R9" s="602">
        <v>3022</v>
      </c>
      <c r="S9" s="616"/>
      <c r="T9" s="616"/>
      <c r="U9" s="616"/>
      <c r="V9" s="616"/>
      <c r="W9" s="616"/>
      <c r="X9" s="616"/>
      <c r="Y9" s="617"/>
      <c r="Z9" s="626">
        <v>0</v>
      </c>
      <c r="AA9" s="626"/>
      <c r="AB9" s="626"/>
      <c r="AC9" s="626"/>
      <c r="AD9" s="627">
        <v>3022</v>
      </c>
      <c r="AE9" s="627"/>
      <c r="AF9" s="627"/>
      <c r="AG9" s="627"/>
      <c r="AH9" s="627"/>
      <c r="AI9" s="627"/>
      <c r="AJ9" s="627"/>
      <c r="AK9" s="627"/>
      <c r="AL9" s="605">
        <v>0.1</v>
      </c>
      <c r="AM9" s="618"/>
      <c r="AN9" s="618"/>
      <c r="AO9" s="628"/>
      <c r="AP9" s="599" t="s">
        <v>339</v>
      </c>
      <c r="AQ9" s="600"/>
      <c r="AR9" s="600"/>
      <c r="AS9" s="600"/>
      <c r="AT9" s="600"/>
      <c r="AU9" s="600"/>
      <c r="AV9" s="600"/>
      <c r="AW9" s="600"/>
      <c r="AX9" s="600"/>
      <c r="AY9" s="600"/>
      <c r="AZ9" s="600"/>
      <c r="BA9" s="600"/>
      <c r="BB9" s="600"/>
      <c r="BC9" s="600"/>
      <c r="BD9" s="600"/>
      <c r="BE9" s="600"/>
      <c r="BF9" s="601"/>
      <c r="BG9" s="602">
        <v>145808</v>
      </c>
      <c r="BH9" s="616"/>
      <c r="BI9" s="616"/>
      <c r="BJ9" s="616"/>
      <c r="BK9" s="616"/>
      <c r="BL9" s="616"/>
      <c r="BM9" s="616"/>
      <c r="BN9" s="617"/>
      <c r="BO9" s="626">
        <v>27.7</v>
      </c>
      <c r="BP9" s="626"/>
      <c r="BQ9" s="626"/>
      <c r="BR9" s="626"/>
      <c r="BS9" s="627" t="s">
        <v>204</v>
      </c>
      <c r="BT9" s="627"/>
      <c r="BU9" s="627"/>
      <c r="BV9" s="627"/>
      <c r="BW9" s="627"/>
      <c r="BX9" s="627"/>
      <c r="BY9" s="627"/>
      <c r="BZ9" s="627"/>
      <c r="CA9" s="627"/>
      <c r="CB9" s="661"/>
      <c r="CD9" s="599" t="s">
        <v>342</v>
      </c>
      <c r="CE9" s="600"/>
      <c r="CF9" s="600"/>
      <c r="CG9" s="600"/>
      <c r="CH9" s="600"/>
      <c r="CI9" s="600"/>
      <c r="CJ9" s="600"/>
      <c r="CK9" s="600"/>
      <c r="CL9" s="600"/>
      <c r="CM9" s="600"/>
      <c r="CN9" s="600"/>
      <c r="CO9" s="600"/>
      <c r="CP9" s="600"/>
      <c r="CQ9" s="601"/>
      <c r="CR9" s="602">
        <v>302576</v>
      </c>
      <c r="CS9" s="616"/>
      <c r="CT9" s="616"/>
      <c r="CU9" s="616"/>
      <c r="CV9" s="616"/>
      <c r="CW9" s="616"/>
      <c r="CX9" s="616"/>
      <c r="CY9" s="617"/>
      <c r="CZ9" s="626">
        <v>5</v>
      </c>
      <c r="DA9" s="626"/>
      <c r="DB9" s="626"/>
      <c r="DC9" s="626"/>
      <c r="DD9" s="608">
        <v>18883</v>
      </c>
      <c r="DE9" s="616"/>
      <c r="DF9" s="616"/>
      <c r="DG9" s="616"/>
      <c r="DH9" s="616"/>
      <c r="DI9" s="616"/>
      <c r="DJ9" s="616"/>
      <c r="DK9" s="616"/>
      <c r="DL9" s="616"/>
      <c r="DM9" s="616"/>
      <c r="DN9" s="616"/>
      <c r="DO9" s="616"/>
      <c r="DP9" s="617"/>
      <c r="DQ9" s="608">
        <v>229023</v>
      </c>
      <c r="DR9" s="616"/>
      <c r="DS9" s="616"/>
      <c r="DT9" s="616"/>
      <c r="DU9" s="616"/>
      <c r="DV9" s="616"/>
      <c r="DW9" s="616"/>
      <c r="DX9" s="616"/>
      <c r="DY9" s="616"/>
      <c r="DZ9" s="616"/>
      <c r="EA9" s="616"/>
      <c r="EB9" s="616"/>
      <c r="EC9" s="638"/>
    </row>
    <row r="10" spans="2:143" ht="11.25" customHeight="1" x14ac:dyDescent="0.15">
      <c r="B10" s="599" t="s">
        <v>136</v>
      </c>
      <c r="C10" s="600"/>
      <c r="D10" s="600"/>
      <c r="E10" s="600"/>
      <c r="F10" s="600"/>
      <c r="G10" s="600"/>
      <c r="H10" s="600"/>
      <c r="I10" s="600"/>
      <c r="J10" s="600"/>
      <c r="K10" s="600"/>
      <c r="L10" s="600"/>
      <c r="M10" s="600"/>
      <c r="N10" s="600"/>
      <c r="O10" s="600"/>
      <c r="P10" s="600"/>
      <c r="Q10" s="601"/>
      <c r="R10" s="602" t="s">
        <v>204</v>
      </c>
      <c r="S10" s="616"/>
      <c r="T10" s="616"/>
      <c r="U10" s="616"/>
      <c r="V10" s="616"/>
      <c r="W10" s="616"/>
      <c r="X10" s="616"/>
      <c r="Y10" s="617"/>
      <c r="Z10" s="626" t="s">
        <v>204</v>
      </c>
      <c r="AA10" s="626"/>
      <c r="AB10" s="626"/>
      <c r="AC10" s="626"/>
      <c r="AD10" s="627" t="s">
        <v>204</v>
      </c>
      <c r="AE10" s="627"/>
      <c r="AF10" s="627"/>
      <c r="AG10" s="627"/>
      <c r="AH10" s="627"/>
      <c r="AI10" s="627"/>
      <c r="AJ10" s="627"/>
      <c r="AK10" s="627"/>
      <c r="AL10" s="605" t="s">
        <v>204</v>
      </c>
      <c r="AM10" s="618"/>
      <c r="AN10" s="618"/>
      <c r="AO10" s="628"/>
      <c r="AP10" s="599" t="s">
        <v>194</v>
      </c>
      <c r="AQ10" s="600"/>
      <c r="AR10" s="600"/>
      <c r="AS10" s="600"/>
      <c r="AT10" s="600"/>
      <c r="AU10" s="600"/>
      <c r="AV10" s="600"/>
      <c r="AW10" s="600"/>
      <c r="AX10" s="600"/>
      <c r="AY10" s="600"/>
      <c r="AZ10" s="600"/>
      <c r="BA10" s="600"/>
      <c r="BB10" s="600"/>
      <c r="BC10" s="600"/>
      <c r="BD10" s="600"/>
      <c r="BE10" s="600"/>
      <c r="BF10" s="601"/>
      <c r="BG10" s="602">
        <v>10978</v>
      </c>
      <c r="BH10" s="616"/>
      <c r="BI10" s="616"/>
      <c r="BJ10" s="616"/>
      <c r="BK10" s="616"/>
      <c r="BL10" s="616"/>
      <c r="BM10" s="616"/>
      <c r="BN10" s="617"/>
      <c r="BO10" s="626">
        <v>2.1</v>
      </c>
      <c r="BP10" s="626"/>
      <c r="BQ10" s="626"/>
      <c r="BR10" s="626"/>
      <c r="BS10" s="627" t="s">
        <v>204</v>
      </c>
      <c r="BT10" s="627"/>
      <c r="BU10" s="627"/>
      <c r="BV10" s="627"/>
      <c r="BW10" s="627"/>
      <c r="BX10" s="627"/>
      <c r="BY10" s="627"/>
      <c r="BZ10" s="627"/>
      <c r="CA10" s="627"/>
      <c r="CB10" s="661"/>
      <c r="CD10" s="599" t="s">
        <v>47</v>
      </c>
      <c r="CE10" s="600"/>
      <c r="CF10" s="600"/>
      <c r="CG10" s="600"/>
      <c r="CH10" s="600"/>
      <c r="CI10" s="600"/>
      <c r="CJ10" s="600"/>
      <c r="CK10" s="600"/>
      <c r="CL10" s="600"/>
      <c r="CM10" s="600"/>
      <c r="CN10" s="600"/>
      <c r="CO10" s="600"/>
      <c r="CP10" s="600"/>
      <c r="CQ10" s="601"/>
      <c r="CR10" s="602" t="s">
        <v>204</v>
      </c>
      <c r="CS10" s="616"/>
      <c r="CT10" s="616"/>
      <c r="CU10" s="616"/>
      <c r="CV10" s="616"/>
      <c r="CW10" s="616"/>
      <c r="CX10" s="616"/>
      <c r="CY10" s="617"/>
      <c r="CZ10" s="626" t="s">
        <v>204</v>
      </c>
      <c r="DA10" s="626"/>
      <c r="DB10" s="626"/>
      <c r="DC10" s="626"/>
      <c r="DD10" s="608" t="s">
        <v>204</v>
      </c>
      <c r="DE10" s="616"/>
      <c r="DF10" s="616"/>
      <c r="DG10" s="616"/>
      <c r="DH10" s="616"/>
      <c r="DI10" s="616"/>
      <c r="DJ10" s="616"/>
      <c r="DK10" s="616"/>
      <c r="DL10" s="616"/>
      <c r="DM10" s="616"/>
      <c r="DN10" s="616"/>
      <c r="DO10" s="616"/>
      <c r="DP10" s="617"/>
      <c r="DQ10" s="608" t="s">
        <v>204</v>
      </c>
      <c r="DR10" s="616"/>
      <c r="DS10" s="616"/>
      <c r="DT10" s="616"/>
      <c r="DU10" s="616"/>
      <c r="DV10" s="616"/>
      <c r="DW10" s="616"/>
      <c r="DX10" s="616"/>
      <c r="DY10" s="616"/>
      <c r="DZ10" s="616"/>
      <c r="EA10" s="616"/>
      <c r="EB10" s="616"/>
      <c r="EC10" s="638"/>
    </row>
    <row r="11" spans="2:143" ht="11.25" customHeight="1" x14ac:dyDescent="0.15">
      <c r="B11" s="599" t="s">
        <v>111</v>
      </c>
      <c r="C11" s="600"/>
      <c r="D11" s="600"/>
      <c r="E11" s="600"/>
      <c r="F11" s="600"/>
      <c r="G11" s="600"/>
      <c r="H11" s="600"/>
      <c r="I11" s="600"/>
      <c r="J11" s="600"/>
      <c r="K11" s="600"/>
      <c r="L11" s="600"/>
      <c r="M11" s="600"/>
      <c r="N11" s="600"/>
      <c r="O11" s="600"/>
      <c r="P11" s="600"/>
      <c r="Q11" s="601"/>
      <c r="R11" s="602">
        <v>117757</v>
      </c>
      <c r="S11" s="616"/>
      <c r="T11" s="616"/>
      <c r="U11" s="616"/>
      <c r="V11" s="616"/>
      <c r="W11" s="616"/>
      <c r="X11" s="616"/>
      <c r="Y11" s="617"/>
      <c r="Z11" s="605">
        <v>1.9</v>
      </c>
      <c r="AA11" s="618"/>
      <c r="AB11" s="618"/>
      <c r="AC11" s="619"/>
      <c r="AD11" s="608">
        <v>117757</v>
      </c>
      <c r="AE11" s="616"/>
      <c r="AF11" s="616"/>
      <c r="AG11" s="616"/>
      <c r="AH11" s="616"/>
      <c r="AI11" s="616"/>
      <c r="AJ11" s="616"/>
      <c r="AK11" s="617"/>
      <c r="AL11" s="605">
        <v>5.2</v>
      </c>
      <c r="AM11" s="618"/>
      <c r="AN11" s="618"/>
      <c r="AO11" s="628"/>
      <c r="AP11" s="599" t="s">
        <v>345</v>
      </c>
      <c r="AQ11" s="600"/>
      <c r="AR11" s="600"/>
      <c r="AS11" s="600"/>
      <c r="AT11" s="600"/>
      <c r="AU11" s="600"/>
      <c r="AV11" s="600"/>
      <c r="AW11" s="600"/>
      <c r="AX11" s="600"/>
      <c r="AY11" s="600"/>
      <c r="AZ11" s="600"/>
      <c r="BA11" s="600"/>
      <c r="BB11" s="600"/>
      <c r="BC11" s="600"/>
      <c r="BD11" s="600"/>
      <c r="BE11" s="600"/>
      <c r="BF11" s="601"/>
      <c r="BG11" s="602">
        <v>20960</v>
      </c>
      <c r="BH11" s="616"/>
      <c r="BI11" s="616"/>
      <c r="BJ11" s="616"/>
      <c r="BK11" s="616"/>
      <c r="BL11" s="616"/>
      <c r="BM11" s="616"/>
      <c r="BN11" s="617"/>
      <c r="BO11" s="626">
        <v>4</v>
      </c>
      <c r="BP11" s="626"/>
      <c r="BQ11" s="626"/>
      <c r="BR11" s="626"/>
      <c r="BS11" s="627">
        <v>5976</v>
      </c>
      <c r="BT11" s="627"/>
      <c r="BU11" s="627"/>
      <c r="BV11" s="627"/>
      <c r="BW11" s="627"/>
      <c r="BX11" s="627"/>
      <c r="BY11" s="627"/>
      <c r="BZ11" s="627"/>
      <c r="CA11" s="627"/>
      <c r="CB11" s="661"/>
      <c r="CD11" s="599" t="s">
        <v>348</v>
      </c>
      <c r="CE11" s="600"/>
      <c r="CF11" s="600"/>
      <c r="CG11" s="600"/>
      <c r="CH11" s="600"/>
      <c r="CI11" s="600"/>
      <c r="CJ11" s="600"/>
      <c r="CK11" s="600"/>
      <c r="CL11" s="600"/>
      <c r="CM11" s="600"/>
      <c r="CN11" s="600"/>
      <c r="CO11" s="600"/>
      <c r="CP11" s="600"/>
      <c r="CQ11" s="601"/>
      <c r="CR11" s="602">
        <v>199974</v>
      </c>
      <c r="CS11" s="616"/>
      <c r="CT11" s="616"/>
      <c r="CU11" s="616"/>
      <c r="CV11" s="616"/>
      <c r="CW11" s="616"/>
      <c r="CX11" s="616"/>
      <c r="CY11" s="617"/>
      <c r="CZ11" s="626">
        <v>3.3</v>
      </c>
      <c r="DA11" s="626"/>
      <c r="DB11" s="626"/>
      <c r="DC11" s="626"/>
      <c r="DD11" s="608">
        <v>96042</v>
      </c>
      <c r="DE11" s="616"/>
      <c r="DF11" s="616"/>
      <c r="DG11" s="616"/>
      <c r="DH11" s="616"/>
      <c r="DI11" s="616"/>
      <c r="DJ11" s="616"/>
      <c r="DK11" s="616"/>
      <c r="DL11" s="616"/>
      <c r="DM11" s="616"/>
      <c r="DN11" s="616"/>
      <c r="DO11" s="616"/>
      <c r="DP11" s="617"/>
      <c r="DQ11" s="608">
        <v>79787</v>
      </c>
      <c r="DR11" s="616"/>
      <c r="DS11" s="616"/>
      <c r="DT11" s="616"/>
      <c r="DU11" s="616"/>
      <c r="DV11" s="616"/>
      <c r="DW11" s="616"/>
      <c r="DX11" s="616"/>
      <c r="DY11" s="616"/>
      <c r="DZ11" s="616"/>
      <c r="EA11" s="616"/>
      <c r="EB11" s="616"/>
      <c r="EC11" s="638"/>
    </row>
    <row r="12" spans="2:143" ht="11.25" customHeight="1" x14ac:dyDescent="0.15">
      <c r="B12" s="599" t="s">
        <v>151</v>
      </c>
      <c r="C12" s="600"/>
      <c r="D12" s="600"/>
      <c r="E12" s="600"/>
      <c r="F12" s="600"/>
      <c r="G12" s="600"/>
      <c r="H12" s="600"/>
      <c r="I12" s="600"/>
      <c r="J12" s="600"/>
      <c r="K12" s="600"/>
      <c r="L12" s="600"/>
      <c r="M12" s="600"/>
      <c r="N12" s="600"/>
      <c r="O12" s="600"/>
      <c r="P12" s="600"/>
      <c r="Q12" s="601"/>
      <c r="R12" s="602">
        <v>32942</v>
      </c>
      <c r="S12" s="616"/>
      <c r="T12" s="616"/>
      <c r="U12" s="616"/>
      <c r="V12" s="616"/>
      <c r="W12" s="616"/>
      <c r="X12" s="616"/>
      <c r="Y12" s="617"/>
      <c r="Z12" s="626">
        <v>0.5</v>
      </c>
      <c r="AA12" s="626"/>
      <c r="AB12" s="626"/>
      <c r="AC12" s="626"/>
      <c r="AD12" s="627">
        <v>32942</v>
      </c>
      <c r="AE12" s="627"/>
      <c r="AF12" s="627"/>
      <c r="AG12" s="627"/>
      <c r="AH12" s="627"/>
      <c r="AI12" s="627"/>
      <c r="AJ12" s="627"/>
      <c r="AK12" s="627"/>
      <c r="AL12" s="605">
        <v>1.4</v>
      </c>
      <c r="AM12" s="618"/>
      <c r="AN12" s="618"/>
      <c r="AO12" s="628"/>
      <c r="AP12" s="599" t="s">
        <v>349</v>
      </c>
      <c r="AQ12" s="600"/>
      <c r="AR12" s="600"/>
      <c r="AS12" s="600"/>
      <c r="AT12" s="600"/>
      <c r="AU12" s="600"/>
      <c r="AV12" s="600"/>
      <c r="AW12" s="600"/>
      <c r="AX12" s="600"/>
      <c r="AY12" s="600"/>
      <c r="AZ12" s="600"/>
      <c r="BA12" s="600"/>
      <c r="BB12" s="600"/>
      <c r="BC12" s="600"/>
      <c r="BD12" s="600"/>
      <c r="BE12" s="600"/>
      <c r="BF12" s="601"/>
      <c r="BG12" s="602">
        <v>280664</v>
      </c>
      <c r="BH12" s="616"/>
      <c r="BI12" s="616"/>
      <c r="BJ12" s="616"/>
      <c r="BK12" s="616"/>
      <c r="BL12" s="616"/>
      <c r="BM12" s="616"/>
      <c r="BN12" s="617"/>
      <c r="BO12" s="626">
        <v>53.4</v>
      </c>
      <c r="BP12" s="626"/>
      <c r="BQ12" s="626"/>
      <c r="BR12" s="626"/>
      <c r="BS12" s="627" t="s">
        <v>204</v>
      </c>
      <c r="BT12" s="627"/>
      <c r="BU12" s="627"/>
      <c r="BV12" s="627"/>
      <c r="BW12" s="627"/>
      <c r="BX12" s="627"/>
      <c r="BY12" s="627"/>
      <c r="BZ12" s="627"/>
      <c r="CA12" s="627"/>
      <c r="CB12" s="661"/>
      <c r="CD12" s="599" t="s">
        <v>97</v>
      </c>
      <c r="CE12" s="600"/>
      <c r="CF12" s="600"/>
      <c r="CG12" s="600"/>
      <c r="CH12" s="600"/>
      <c r="CI12" s="600"/>
      <c r="CJ12" s="600"/>
      <c r="CK12" s="600"/>
      <c r="CL12" s="600"/>
      <c r="CM12" s="600"/>
      <c r="CN12" s="600"/>
      <c r="CO12" s="600"/>
      <c r="CP12" s="600"/>
      <c r="CQ12" s="601"/>
      <c r="CR12" s="602">
        <v>36764</v>
      </c>
      <c r="CS12" s="616"/>
      <c r="CT12" s="616"/>
      <c r="CU12" s="616"/>
      <c r="CV12" s="616"/>
      <c r="CW12" s="616"/>
      <c r="CX12" s="616"/>
      <c r="CY12" s="617"/>
      <c r="CZ12" s="626">
        <v>0.6</v>
      </c>
      <c r="DA12" s="626"/>
      <c r="DB12" s="626"/>
      <c r="DC12" s="626"/>
      <c r="DD12" s="608" t="s">
        <v>204</v>
      </c>
      <c r="DE12" s="616"/>
      <c r="DF12" s="616"/>
      <c r="DG12" s="616"/>
      <c r="DH12" s="616"/>
      <c r="DI12" s="616"/>
      <c r="DJ12" s="616"/>
      <c r="DK12" s="616"/>
      <c r="DL12" s="616"/>
      <c r="DM12" s="616"/>
      <c r="DN12" s="616"/>
      <c r="DO12" s="616"/>
      <c r="DP12" s="617"/>
      <c r="DQ12" s="608">
        <v>31701</v>
      </c>
      <c r="DR12" s="616"/>
      <c r="DS12" s="616"/>
      <c r="DT12" s="616"/>
      <c r="DU12" s="616"/>
      <c r="DV12" s="616"/>
      <c r="DW12" s="616"/>
      <c r="DX12" s="616"/>
      <c r="DY12" s="616"/>
      <c r="DZ12" s="616"/>
      <c r="EA12" s="616"/>
      <c r="EB12" s="616"/>
      <c r="EC12" s="638"/>
    </row>
    <row r="13" spans="2:143" ht="11.25" customHeight="1" x14ac:dyDescent="0.15">
      <c r="B13" s="599" t="s">
        <v>350</v>
      </c>
      <c r="C13" s="600"/>
      <c r="D13" s="600"/>
      <c r="E13" s="600"/>
      <c r="F13" s="600"/>
      <c r="G13" s="600"/>
      <c r="H13" s="600"/>
      <c r="I13" s="600"/>
      <c r="J13" s="600"/>
      <c r="K13" s="600"/>
      <c r="L13" s="600"/>
      <c r="M13" s="600"/>
      <c r="N13" s="600"/>
      <c r="O13" s="600"/>
      <c r="P13" s="600"/>
      <c r="Q13" s="601"/>
      <c r="R13" s="602" t="s">
        <v>204</v>
      </c>
      <c r="S13" s="616"/>
      <c r="T13" s="616"/>
      <c r="U13" s="616"/>
      <c r="V13" s="616"/>
      <c r="W13" s="616"/>
      <c r="X13" s="616"/>
      <c r="Y13" s="617"/>
      <c r="Z13" s="626" t="s">
        <v>204</v>
      </c>
      <c r="AA13" s="626"/>
      <c r="AB13" s="626"/>
      <c r="AC13" s="626"/>
      <c r="AD13" s="627" t="s">
        <v>204</v>
      </c>
      <c r="AE13" s="627"/>
      <c r="AF13" s="627"/>
      <c r="AG13" s="627"/>
      <c r="AH13" s="627"/>
      <c r="AI13" s="627"/>
      <c r="AJ13" s="627"/>
      <c r="AK13" s="627"/>
      <c r="AL13" s="605" t="s">
        <v>204</v>
      </c>
      <c r="AM13" s="618"/>
      <c r="AN13" s="618"/>
      <c r="AO13" s="628"/>
      <c r="AP13" s="599" t="s">
        <v>352</v>
      </c>
      <c r="AQ13" s="600"/>
      <c r="AR13" s="600"/>
      <c r="AS13" s="600"/>
      <c r="AT13" s="600"/>
      <c r="AU13" s="600"/>
      <c r="AV13" s="600"/>
      <c r="AW13" s="600"/>
      <c r="AX13" s="600"/>
      <c r="AY13" s="600"/>
      <c r="AZ13" s="600"/>
      <c r="BA13" s="600"/>
      <c r="BB13" s="600"/>
      <c r="BC13" s="600"/>
      <c r="BD13" s="600"/>
      <c r="BE13" s="600"/>
      <c r="BF13" s="601"/>
      <c r="BG13" s="602">
        <v>278691</v>
      </c>
      <c r="BH13" s="616"/>
      <c r="BI13" s="616"/>
      <c r="BJ13" s="616"/>
      <c r="BK13" s="616"/>
      <c r="BL13" s="616"/>
      <c r="BM13" s="616"/>
      <c r="BN13" s="617"/>
      <c r="BO13" s="626">
        <v>53</v>
      </c>
      <c r="BP13" s="626"/>
      <c r="BQ13" s="626"/>
      <c r="BR13" s="626"/>
      <c r="BS13" s="627" t="s">
        <v>204</v>
      </c>
      <c r="BT13" s="627"/>
      <c r="BU13" s="627"/>
      <c r="BV13" s="627"/>
      <c r="BW13" s="627"/>
      <c r="BX13" s="627"/>
      <c r="BY13" s="627"/>
      <c r="BZ13" s="627"/>
      <c r="CA13" s="627"/>
      <c r="CB13" s="661"/>
      <c r="CD13" s="599" t="s">
        <v>353</v>
      </c>
      <c r="CE13" s="600"/>
      <c r="CF13" s="600"/>
      <c r="CG13" s="600"/>
      <c r="CH13" s="600"/>
      <c r="CI13" s="600"/>
      <c r="CJ13" s="600"/>
      <c r="CK13" s="600"/>
      <c r="CL13" s="600"/>
      <c r="CM13" s="600"/>
      <c r="CN13" s="600"/>
      <c r="CO13" s="600"/>
      <c r="CP13" s="600"/>
      <c r="CQ13" s="601"/>
      <c r="CR13" s="602">
        <v>914221</v>
      </c>
      <c r="CS13" s="616"/>
      <c r="CT13" s="616"/>
      <c r="CU13" s="616"/>
      <c r="CV13" s="616"/>
      <c r="CW13" s="616"/>
      <c r="CX13" s="616"/>
      <c r="CY13" s="617"/>
      <c r="CZ13" s="626">
        <v>15.1</v>
      </c>
      <c r="DA13" s="626"/>
      <c r="DB13" s="626"/>
      <c r="DC13" s="626"/>
      <c r="DD13" s="608">
        <v>834960</v>
      </c>
      <c r="DE13" s="616"/>
      <c r="DF13" s="616"/>
      <c r="DG13" s="616"/>
      <c r="DH13" s="616"/>
      <c r="DI13" s="616"/>
      <c r="DJ13" s="616"/>
      <c r="DK13" s="616"/>
      <c r="DL13" s="616"/>
      <c r="DM13" s="616"/>
      <c r="DN13" s="616"/>
      <c r="DO13" s="616"/>
      <c r="DP13" s="617"/>
      <c r="DQ13" s="608">
        <v>153547</v>
      </c>
      <c r="DR13" s="616"/>
      <c r="DS13" s="616"/>
      <c r="DT13" s="616"/>
      <c r="DU13" s="616"/>
      <c r="DV13" s="616"/>
      <c r="DW13" s="616"/>
      <c r="DX13" s="616"/>
      <c r="DY13" s="616"/>
      <c r="DZ13" s="616"/>
      <c r="EA13" s="616"/>
      <c r="EB13" s="616"/>
      <c r="EC13" s="638"/>
    </row>
    <row r="14" spans="2:143" ht="11.25" customHeight="1" x14ac:dyDescent="0.15">
      <c r="B14" s="599" t="s">
        <v>355</v>
      </c>
      <c r="C14" s="600"/>
      <c r="D14" s="600"/>
      <c r="E14" s="600"/>
      <c r="F14" s="600"/>
      <c r="G14" s="600"/>
      <c r="H14" s="600"/>
      <c r="I14" s="600"/>
      <c r="J14" s="600"/>
      <c r="K14" s="600"/>
      <c r="L14" s="600"/>
      <c r="M14" s="600"/>
      <c r="N14" s="600"/>
      <c r="O14" s="600"/>
      <c r="P14" s="600"/>
      <c r="Q14" s="601"/>
      <c r="R14" s="602" t="s">
        <v>204</v>
      </c>
      <c r="S14" s="616"/>
      <c r="T14" s="616"/>
      <c r="U14" s="616"/>
      <c r="V14" s="616"/>
      <c r="W14" s="616"/>
      <c r="X14" s="616"/>
      <c r="Y14" s="617"/>
      <c r="Z14" s="626" t="s">
        <v>204</v>
      </c>
      <c r="AA14" s="626"/>
      <c r="AB14" s="626"/>
      <c r="AC14" s="626"/>
      <c r="AD14" s="627" t="s">
        <v>204</v>
      </c>
      <c r="AE14" s="627"/>
      <c r="AF14" s="627"/>
      <c r="AG14" s="627"/>
      <c r="AH14" s="627"/>
      <c r="AI14" s="627"/>
      <c r="AJ14" s="627"/>
      <c r="AK14" s="627"/>
      <c r="AL14" s="605" t="s">
        <v>204</v>
      </c>
      <c r="AM14" s="618"/>
      <c r="AN14" s="618"/>
      <c r="AO14" s="628"/>
      <c r="AP14" s="599" t="s">
        <v>221</v>
      </c>
      <c r="AQ14" s="600"/>
      <c r="AR14" s="600"/>
      <c r="AS14" s="600"/>
      <c r="AT14" s="600"/>
      <c r="AU14" s="600"/>
      <c r="AV14" s="600"/>
      <c r="AW14" s="600"/>
      <c r="AX14" s="600"/>
      <c r="AY14" s="600"/>
      <c r="AZ14" s="600"/>
      <c r="BA14" s="600"/>
      <c r="BB14" s="600"/>
      <c r="BC14" s="600"/>
      <c r="BD14" s="600"/>
      <c r="BE14" s="600"/>
      <c r="BF14" s="601"/>
      <c r="BG14" s="602">
        <v>24844</v>
      </c>
      <c r="BH14" s="616"/>
      <c r="BI14" s="616"/>
      <c r="BJ14" s="616"/>
      <c r="BK14" s="616"/>
      <c r="BL14" s="616"/>
      <c r="BM14" s="616"/>
      <c r="BN14" s="617"/>
      <c r="BO14" s="626">
        <v>4.7</v>
      </c>
      <c r="BP14" s="626"/>
      <c r="BQ14" s="626"/>
      <c r="BR14" s="626"/>
      <c r="BS14" s="627" t="s">
        <v>204</v>
      </c>
      <c r="BT14" s="627"/>
      <c r="BU14" s="627"/>
      <c r="BV14" s="627"/>
      <c r="BW14" s="627"/>
      <c r="BX14" s="627"/>
      <c r="BY14" s="627"/>
      <c r="BZ14" s="627"/>
      <c r="CA14" s="627"/>
      <c r="CB14" s="661"/>
      <c r="CD14" s="599" t="s">
        <v>356</v>
      </c>
      <c r="CE14" s="600"/>
      <c r="CF14" s="600"/>
      <c r="CG14" s="600"/>
      <c r="CH14" s="600"/>
      <c r="CI14" s="600"/>
      <c r="CJ14" s="600"/>
      <c r="CK14" s="600"/>
      <c r="CL14" s="600"/>
      <c r="CM14" s="600"/>
      <c r="CN14" s="600"/>
      <c r="CO14" s="600"/>
      <c r="CP14" s="600"/>
      <c r="CQ14" s="601"/>
      <c r="CR14" s="602">
        <v>331795</v>
      </c>
      <c r="CS14" s="616"/>
      <c r="CT14" s="616"/>
      <c r="CU14" s="616"/>
      <c r="CV14" s="616"/>
      <c r="CW14" s="616"/>
      <c r="CX14" s="616"/>
      <c r="CY14" s="617"/>
      <c r="CZ14" s="626">
        <v>5.5</v>
      </c>
      <c r="DA14" s="626"/>
      <c r="DB14" s="626"/>
      <c r="DC14" s="626"/>
      <c r="DD14" s="608">
        <v>130819</v>
      </c>
      <c r="DE14" s="616"/>
      <c r="DF14" s="616"/>
      <c r="DG14" s="616"/>
      <c r="DH14" s="616"/>
      <c r="DI14" s="616"/>
      <c r="DJ14" s="616"/>
      <c r="DK14" s="616"/>
      <c r="DL14" s="616"/>
      <c r="DM14" s="616"/>
      <c r="DN14" s="616"/>
      <c r="DO14" s="616"/>
      <c r="DP14" s="617"/>
      <c r="DQ14" s="608">
        <v>152126</v>
      </c>
      <c r="DR14" s="616"/>
      <c r="DS14" s="616"/>
      <c r="DT14" s="616"/>
      <c r="DU14" s="616"/>
      <c r="DV14" s="616"/>
      <c r="DW14" s="616"/>
      <c r="DX14" s="616"/>
      <c r="DY14" s="616"/>
      <c r="DZ14" s="616"/>
      <c r="EA14" s="616"/>
      <c r="EB14" s="616"/>
      <c r="EC14" s="638"/>
    </row>
    <row r="15" spans="2:143" ht="11.25" customHeight="1" x14ac:dyDescent="0.15">
      <c r="B15" s="599" t="s">
        <v>323</v>
      </c>
      <c r="C15" s="600"/>
      <c r="D15" s="600"/>
      <c r="E15" s="600"/>
      <c r="F15" s="600"/>
      <c r="G15" s="600"/>
      <c r="H15" s="600"/>
      <c r="I15" s="600"/>
      <c r="J15" s="600"/>
      <c r="K15" s="600"/>
      <c r="L15" s="600"/>
      <c r="M15" s="600"/>
      <c r="N15" s="600"/>
      <c r="O15" s="600"/>
      <c r="P15" s="600"/>
      <c r="Q15" s="601"/>
      <c r="R15" s="602" t="s">
        <v>204</v>
      </c>
      <c r="S15" s="616"/>
      <c r="T15" s="616"/>
      <c r="U15" s="616"/>
      <c r="V15" s="616"/>
      <c r="W15" s="616"/>
      <c r="X15" s="616"/>
      <c r="Y15" s="617"/>
      <c r="Z15" s="626" t="s">
        <v>204</v>
      </c>
      <c r="AA15" s="626"/>
      <c r="AB15" s="626"/>
      <c r="AC15" s="626"/>
      <c r="AD15" s="627" t="s">
        <v>204</v>
      </c>
      <c r="AE15" s="627"/>
      <c r="AF15" s="627"/>
      <c r="AG15" s="627"/>
      <c r="AH15" s="627"/>
      <c r="AI15" s="627"/>
      <c r="AJ15" s="627"/>
      <c r="AK15" s="627"/>
      <c r="AL15" s="605" t="s">
        <v>204</v>
      </c>
      <c r="AM15" s="618"/>
      <c r="AN15" s="618"/>
      <c r="AO15" s="628"/>
      <c r="AP15" s="599" t="s">
        <v>145</v>
      </c>
      <c r="AQ15" s="600"/>
      <c r="AR15" s="600"/>
      <c r="AS15" s="600"/>
      <c r="AT15" s="600"/>
      <c r="AU15" s="600"/>
      <c r="AV15" s="600"/>
      <c r="AW15" s="600"/>
      <c r="AX15" s="600"/>
      <c r="AY15" s="600"/>
      <c r="AZ15" s="600"/>
      <c r="BA15" s="600"/>
      <c r="BB15" s="600"/>
      <c r="BC15" s="600"/>
      <c r="BD15" s="600"/>
      <c r="BE15" s="600"/>
      <c r="BF15" s="601"/>
      <c r="BG15" s="602">
        <v>34390</v>
      </c>
      <c r="BH15" s="616"/>
      <c r="BI15" s="616"/>
      <c r="BJ15" s="616"/>
      <c r="BK15" s="616"/>
      <c r="BL15" s="616"/>
      <c r="BM15" s="616"/>
      <c r="BN15" s="617"/>
      <c r="BO15" s="626">
        <v>6.5</v>
      </c>
      <c r="BP15" s="626"/>
      <c r="BQ15" s="626"/>
      <c r="BR15" s="626"/>
      <c r="BS15" s="627" t="s">
        <v>204</v>
      </c>
      <c r="BT15" s="627"/>
      <c r="BU15" s="627"/>
      <c r="BV15" s="627"/>
      <c r="BW15" s="627"/>
      <c r="BX15" s="627"/>
      <c r="BY15" s="627"/>
      <c r="BZ15" s="627"/>
      <c r="CA15" s="627"/>
      <c r="CB15" s="661"/>
      <c r="CD15" s="599" t="s">
        <v>357</v>
      </c>
      <c r="CE15" s="600"/>
      <c r="CF15" s="600"/>
      <c r="CG15" s="600"/>
      <c r="CH15" s="600"/>
      <c r="CI15" s="600"/>
      <c r="CJ15" s="600"/>
      <c r="CK15" s="600"/>
      <c r="CL15" s="600"/>
      <c r="CM15" s="600"/>
      <c r="CN15" s="600"/>
      <c r="CO15" s="600"/>
      <c r="CP15" s="600"/>
      <c r="CQ15" s="601"/>
      <c r="CR15" s="602">
        <v>350706</v>
      </c>
      <c r="CS15" s="616"/>
      <c r="CT15" s="616"/>
      <c r="CU15" s="616"/>
      <c r="CV15" s="616"/>
      <c r="CW15" s="616"/>
      <c r="CX15" s="616"/>
      <c r="CY15" s="617"/>
      <c r="CZ15" s="626">
        <v>5.8</v>
      </c>
      <c r="DA15" s="626"/>
      <c r="DB15" s="626"/>
      <c r="DC15" s="626"/>
      <c r="DD15" s="608">
        <v>20649</v>
      </c>
      <c r="DE15" s="616"/>
      <c r="DF15" s="616"/>
      <c r="DG15" s="616"/>
      <c r="DH15" s="616"/>
      <c r="DI15" s="616"/>
      <c r="DJ15" s="616"/>
      <c r="DK15" s="616"/>
      <c r="DL15" s="616"/>
      <c r="DM15" s="616"/>
      <c r="DN15" s="616"/>
      <c r="DO15" s="616"/>
      <c r="DP15" s="617"/>
      <c r="DQ15" s="608">
        <v>283721</v>
      </c>
      <c r="DR15" s="616"/>
      <c r="DS15" s="616"/>
      <c r="DT15" s="616"/>
      <c r="DU15" s="616"/>
      <c r="DV15" s="616"/>
      <c r="DW15" s="616"/>
      <c r="DX15" s="616"/>
      <c r="DY15" s="616"/>
      <c r="DZ15" s="616"/>
      <c r="EA15" s="616"/>
      <c r="EB15" s="616"/>
      <c r="EC15" s="638"/>
    </row>
    <row r="16" spans="2:143" ht="11.25" customHeight="1" x14ac:dyDescent="0.15">
      <c r="B16" s="599" t="s">
        <v>358</v>
      </c>
      <c r="C16" s="600"/>
      <c r="D16" s="600"/>
      <c r="E16" s="600"/>
      <c r="F16" s="600"/>
      <c r="G16" s="600"/>
      <c r="H16" s="600"/>
      <c r="I16" s="600"/>
      <c r="J16" s="600"/>
      <c r="K16" s="600"/>
      <c r="L16" s="600"/>
      <c r="M16" s="600"/>
      <c r="N16" s="600"/>
      <c r="O16" s="600"/>
      <c r="P16" s="600"/>
      <c r="Q16" s="601"/>
      <c r="R16" s="602">
        <v>1504</v>
      </c>
      <c r="S16" s="616"/>
      <c r="T16" s="616"/>
      <c r="U16" s="616"/>
      <c r="V16" s="616"/>
      <c r="W16" s="616"/>
      <c r="X16" s="616"/>
      <c r="Y16" s="617"/>
      <c r="Z16" s="626">
        <v>0</v>
      </c>
      <c r="AA16" s="626"/>
      <c r="AB16" s="626"/>
      <c r="AC16" s="626"/>
      <c r="AD16" s="627">
        <v>1504</v>
      </c>
      <c r="AE16" s="627"/>
      <c r="AF16" s="627"/>
      <c r="AG16" s="627"/>
      <c r="AH16" s="627"/>
      <c r="AI16" s="627"/>
      <c r="AJ16" s="627"/>
      <c r="AK16" s="627"/>
      <c r="AL16" s="605">
        <v>0.1</v>
      </c>
      <c r="AM16" s="618"/>
      <c r="AN16" s="618"/>
      <c r="AO16" s="628"/>
      <c r="AP16" s="599" t="s">
        <v>359</v>
      </c>
      <c r="AQ16" s="600"/>
      <c r="AR16" s="600"/>
      <c r="AS16" s="600"/>
      <c r="AT16" s="600"/>
      <c r="AU16" s="600"/>
      <c r="AV16" s="600"/>
      <c r="AW16" s="600"/>
      <c r="AX16" s="600"/>
      <c r="AY16" s="600"/>
      <c r="AZ16" s="600"/>
      <c r="BA16" s="600"/>
      <c r="BB16" s="600"/>
      <c r="BC16" s="600"/>
      <c r="BD16" s="600"/>
      <c r="BE16" s="600"/>
      <c r="BF16" s="601"/>
      <c r="BG16" s="602" t="s">
        <v>204</v>
      </c>
      <c r="BH16" s="616"/>
      <c r="BI16" s="616"/>
      <c r="BJ16" s="616"/>
      <c r="BK16" s="616"/>
      <c r="BL16" s="616"/>
      <c r="BM16" s="616"/>
      <c r="BN16" s="617"/>
      <c r="BO16" s="626" t="s">
        <v>204</v>
      </c>
      <c r="BP16" s="626"/>
      <c r="BQ16" s="626"/>
      <c r="BR16" s="626"/>
      <c r="BS16" s="627" t="s">
        <v>204</v>
      </c>
      <c r="BT16" s="627"/>
      <c r="BU16" s="627"/>
      <c r="BV16" s="627"/>
      <c r="BW16" s="627"/>
      <c r="BX16" s="627"/>
      <c r="BY16" s="627"/>
      <c r="BZ16" s="627"/>
      <c r="CA16" s="627"/>
      <c r="CB16" s="661"/>
      <c r="CD16" s="599" t="s">
        <v>360</v>
      </c>
      <c r="CE16" s="600"/>
      <c r="CF16" s="600"/>
      <c r="CG16" s="600"/>
      <c r="CH16" s="600"/>
      <c r="CI16" s="600"/>
      <c r="CJ16" s="600"/>
      <c r="CK16" s="600"/>
      <c r="CL16" s="600"/>
      <c r="CM16" s="600"/>
      <c r="CN16" s="600"/>
      <c r="CO16" s="600"/>
      <c r="CP16" s="600"/>
      <c r="CQ16" s="601"/>
      <c r="CR16" s="602">
        <v>34772</v>
      </c>
      <c r="CS16" s="616"/>
      <c r="CT16" s="616"/>
      <c r="CU16" s="616"/>
      <c r="CV16" s="616"/>
      <c r="CW16" s="616"/>
      <c r="CX16" s="616"/>
      <c r="CY16" s="617"/>
      <c r="CZ16" s="626">
        <v>0.6</v>
      </c>
      <c r="DA16" s="626"/>
      <c r="DB16" s="626"/>
      <c r="DC16" s="626"/>
      <c r="DD16" s="608" t="s">
        <v>204</v>
      </c>
      <c r="DE16" s="616"/>
      <c r="DF16" s="616"/>
      <c r="DG16" s="616"/>
      <c r="DH16" s="616"/>
      <c r="DI16" s="616"/>
      <c r="DJ16" s="616"/>
      <c r="DK16" s="616"/>
      <c r="DL16" s="616"/>
      <c r="DM16" s="616"/>
      <c r="DN16" s="616"/>
      <c r="DO16" s="616"/>
      <c r="DP16" s="617"/>
      <c r="DQ16" s="608">
        <v>6024</v>
      </c>
      <c r="DR16" s="616"/>
      <c r="DS16" s="616"/>
      <c r="DT16" s="616"/>
      <c r="DU16" s="616"/>
      <c r="DV16" s="616"/>
      <c r="DW16" s="616"/>
      <c r="DX16" s="616"/>
      <c r="DY16" s="616"/>
      <c r="DZ16" s="616"/>
      <c r="EA16" s="616"/>
      <c r="EB16" s="616"/>
      <c r="EC16" s="638"/>
    </row>
    <row r="17" spans="2:133" ht="11.25" customHeight="1" x14ac:dyDescent="0.15">
      <c r="B17" s="599" t="s">
        <v>362</v>
      </c>
      <c r="C17" s="600"/>
      <c r="D17" s="600"/>
      <c r="E17" s="600"/>
      <c r="F17" s="600"/>
      <c r="G17" s="600"/>
      <c r="H17" s="600"/>
      <c r="I17" s="600"/>
      <c r="J17" s="600"/>
      <c r="K17" s="600"/>
      <c r="L17" s="600"/>
      <c r="M17" s="600"/>
      <c r="N17" s="600"/>
      <c r="O17" s="600"/>
      <c r="P17" s="600"/>
      <c r="Q17" s="601"/>
      <c r="R17" s="602">
        <v>5043</v>
      </c>
      <c r="S17" s="616"/>
      <c r="T17" s="616"/>
      <c r="U17" s="616"/>
      <c r="V17" s="616"/>
      <c r="W17" s="616"/>
      <c r="X17" s="616"/>
      <c r="Y17" s="617"/>
      <c r="Z17" s="626">
        <v>0.1</v>
      </c>
      <c r="AA17" s="626"/>
      <c r="AB17" s="626"/>
      <c r="AC17" s="626"/>
      <c r="AD17" s="627">
        <v>5043</v>
      </c>
      <c r="AE17" s="627"/>
      <c r="AF17" s="627"/>
      <c r="AG17" s="627"/>
      <c r="AH17" s="627"/>
      <c r="AI17" s="627"/>
      <c r="AJ17" s="627"/>
      <c r="AK17" s="627"/>
      <c r="AL17" s="605">
        <v>0.2</v>
      </c>
      <c r="AM17" s="618"/>
      <c r="AN17" s="618"/>
      <c r="AO17" s="628"/>
      <c r="AP17" s="599" t="s">
        <v>364</v>
      </c>
      <c r="AQ17" s="600"/>
      <c r="AR17" s="600"/>
      <c r="AS17" s="600"/>
      <c r="AT17" s="600"/>
      <c r="AU17" s="600"/>
      <c r="AV17" s="600"/>
      <c r="AW17" s="600"/>
      <c r="AX17" s="600"/>
      <c r="AY17" s="600"/>
      <c r="AZ17" s="600"/>
      <c r="BA17" s="600"/>
      <c r="BB17" s="600"/>
      <c r="BC17" s="600"/>
      <c r="BD17" s="600"/>
      <c r="BE17" s="600"/>
      <c r="BF17" s="601"/>
      <c r="BG17" s="602" t="s">
        <v>204</v>
      </c>
      <c r="BH17" s="616"/>
      <c r="BI17" s="616"/>
      <c r="BJ17" s="616"/>
      <c r="BK17" s="616"/>
      <c r="BL17" s="616"/>
      <c r="BM17" s="616"/>
      <c r="BN17" s="617"/>
      <c r="BO17" s="626" t="s">
        <v>204</v>
      </c>
      <c r="BP17" s="626"/>
      <c r="BQ17" s="626"/>
      <c r="BR17" s="626"/>
      <c r="BS17" s="627" t="s">
        <v>204</v>
      </c>
      <c r="BT17" s="627"/>
      <c r="BU17" s="627"/>
      <c r="BV17" s="627"/>
      <c r="BW17" s="627"/>
      <c r="BX17" s="627"/>
      <c r="BY17" s="627"/>
      <c r="BZ17" s="627"/>
      <c r="CA17" s="627"/>
      <c r="CB17" s="661"/>
      <c r="CD17" s="599" t="s">
        <v>366</v>
      </c>
      <c r="CE17" s="600"/>
      <c r="CF17" s="600"/>
      <c r="CG17" s="600"/>
      <c r="CH17" s="600"/>
      <c r="CI17" s="600"/>
      <c r="CJ17" s="600"/>
      <c r="CK17" s="600"/>
      <c r="CL17" s="600"/>
      <c r="CM17" s="600"/>
      <c r="CN17" s="600"/>
      <c r="CO17" s="600"/>
      <c r="CP17" s="600"/>
      <c r="CQ17" s="601"/>
      <c r="CR17" s="602">
        <v>625467</v>
      </c>
      <c r="CS17" s="616"/>
      <c r="CT17" s="616"/>
      <c r="CU17" s="616"/>
      <c r="CV17" s="616"/>
      <c r="CW17" s="616"/>
      <c r="CX17" s="616"/>
      <c r="CY17" s="617"/>
      <c r="CZ17" s="626">
        <v>10.4</v>
      </c>
      <c r="DA17" s="626"/>
      <c r="DB17" s="626"/>
      <c r="DC17" s="626"/>
      <c r="DD17" s="608" t="s">
        <v>204</v>
      </c>
      <c r="DE17" s="616"/>
      <c r="DF17" s="616"/>
      <c r="DG17" s="616"/>
      <c r="DH17" s="616"/>
      <c r="DI17" s="616"/>
      <c r="DJ17" s="616"/>
      <c r="DK17" s="616"/>
      <c r="DL17" s="616"/>
      <c r="DM17" s="616"/>
      <c r="DN17" s="616"/>
      <c r="DO17" s="616"/>
      <c r="DP17" s="617"/>
      <c r="DQ17" s="608">
        <v>622289</v>
      </c>
      <c r="DR17" s="616"/>
      <c r="DS17" s="616"/>
      <c r="DT17" s="616"/>
      <c r="DU17" s="616"/>
      <c r="DV17" s="616"/>
      <c r="DW17" s="616"/>
      <c r="DX17" s="616"/>
      <c r="DY17" s="616"/>
      <c r="DZ17" s="616"/>
      <c r="EA17" s="616"/>
      <c r="EB17" s="616"/>
      <c r="EC17" s="638"/>
    </row>
    <row r="18" spans="2:133" ht="11.25" customHeight="1" x14ac:dyDescent="0.15">
      <c r="B18" s="599" t="s">
        <v>367</v>
      </c>
      <c r="C18" s="600"/>
      <c r="D18" s="600"/>
      <c r="E18" s="600"/>
      <c r="F18" s="600"/>
      <c r="G18" s="600"/>
      <c r="H18" s="600"/>
      <c r="I18" s="600"/>
      <c r="J18" s="600"/>
      <c r="K18" s="600"/>
      <c r="L18" s="600"/>
      <c r="M18" s="600"/>
      <c r="N18" s="600"/>
      <c r="O18" s="600"/>
      <c r="P18" s="600"/>
      <c r="Q18" s="601"/>
      <c r="R18" s="602">
        <v>5973</v>
      </c>
      <c r="S18" s="616"/>
      <c r="T18" s="616"/>
      <c r="U18" s="616"/>
      <c r="V18" s="616"/>
      <c r="W18" s="616"/>
      <c r="X18" s="616"/>
      <c r="Y18" s="617"/>
      <c r="Z18" s="626">
        <v>0.1</v>
      </c>
      <c r="AA18" s="626"/>
      <c r="AB18" s="626"/>
      <c r="AC18" s="626"/>
      <c r="AD18" s="627">
        <v>5973</v>
      </c>
      <c r="AE18" s="627"/>
      <c r="AF18" s="627"/>
      <c r="AG18" s="627"/>
      <c r="AH18" s="627"/>
      <c r="AI18" s="627"/>
      <c r="AJ18" s="627"/>
      <c r="AK18" s="627"/>
      <c r="AL18" s="605">
        <v>0.3</v>
      </c>
      <c r="AM18" s="618"/>
      <c r="AN18" s="618"/>
      <c r="AO18" s="628"/>
      <c r="AP18" s="599" t="s">
        <v>108</v>
      </c>
      <c r="AQ18" s="600"/>
      <c r="AR18" s="600"/>
      <c r="AS18" s="600"/>
      <c r="AT18" s="600"/>
      <c r="AU18" s="600"/>
      <c r="AV18" s="600"/>
      <c r="AW18" s="600"/>
      <c r="AX18" s="600"/>
      <c r="AY18" s="600"/>
      <c r="AZ18" s="600"/>
      <c r="BA18" s="600"/>
      <c r="BB18" s="600"/>
      <c r="BC18" s="600"/>
      <c r="BD18" s="600"/>
      <c r="BE18" s="600"/>
      <c r="BF18" s="601"/>
      <c r="BG18" s="602" t="s">
        <v>204</v>
      </c>
      <c r="BH18" s="616"/>
      <c r="BI18" s="616"/>
      <c r="BJ18" s="616"/>
      <c r="BK18" s="616"/>
      <c r="BL18" s="616"/>
      <c r="BM18" s="616"/>
      <c r="BN18" s="617"/>
      <c r="BO18" s="626" t="s">
        <v>204</v>
      </c>
      <c r="BP18" s="626"/>
      <c r="BQ18" s="626"/>
      <c r="BR18" s="626"/>
      <c r="BS18" s="627" t="s">
        <v>204</v>
      </c>
      <c r="BT18" s="627"/>
      <c r="BU18" s="627"/>
      <c r="BV18" s="627"/>
      <c r="BW18" s="627"/>
      <c r="BX18" s="627"/>
      <c r="BY18" s="627"/>
      <c r="BZ18" s="627"/>
      <c r="CA18" s="627"/>
      <c r="CB18" s="661"/>
      <c r="CD18" s="599" t="s">
        <v>368</v>
      </c>
      <c r="CE18" s="600"/>
      <c r="CF18" s="600"/>
      <c r="CG18" s="600"/>
      <c r="CH18" s="600"/>
      <c r="CI18" s="600"/>
      <c r="CJ18" s="600"/>
      <c r="CK18" s="600"/>
      <c r="CL18" s="600"/>
      <c r="CM18" s="600"/>
      <c r="CN18" s="600"/>
      <c r="CO18" s="600"/>
      <c r="CP18" s="600"/>
      <c r="CQ18" s="601"/>
      <c r="CR18" s="602" t="s">
        <v>204</v>
      </c>
      <c r="CS18" s="616"/>
      <c r="CT18" s="616"/>
      <c r="CU18" s="616"/>
      <c r="CV18" s="616"/>
      <c r="CW18" s="616"/>
      <c r="CX18" s="616"/>
      <c r="CY18" s="617"/>
      <c r="CZ18" s="626" t="s">
        <v>204</v>
      </c>
      <c r="DA18" s="626"/>
      <c r="DB18" s="626"/>
      <c r="DC18" s="626"/>
      <c r="DD18" s="608" t="s">
        <v>204</v>
      </c>
      <c r="DE18" s="616"/>
      <c r="DF18" s="616"/>
      <c r="DG18" s="616"/>
      <c r="DH18" s="616"/>
      <c r="DI18" s="616"/>
      <c r="DJ18" s="616"/>
      <c r="DK18" s="616"/>
      <c r="DL18" s="616"/>
      <c r="DM18" s="616"/>
      <c r="DN18" s="616"/>
      <c r="DO18" s="616"/>
      <c r="DP18" s="617"/>
      <c r="DQ18" s="608" t="s">
        <v>204</v>
      </c>
      <c r="DR18" s="616"/>
      <c r="DS18" s="616"/>
      <c r="DT18" s="616"/>
      <c r="DU18" s="616"/>
      <c r="DV18" s="616"/>
      <c r="DW18" s="616"/>
      <c r="DX18" s="616"/>
      <c r="DY18" s="616"/>
      <c r="DZ18" s="616"/>
      <c r="EA18" s="616"/>
      <c r="EB18" s="616"/>
      <c r="EC18" s="638"/>
    </row>
    <row r="19" spans="2:133" ht="11.25" customHeight="1" x14ac:dyDescent="0.15">
      <c r="B19" s="599" t="s">
        <v>369</v>
      </c>
      <c r="C19" s="600"/>
      <c r="D19" s="600"/>
      <c r="E19" s="600"/>
      <c r="F19" s="600"/>
      <c r="G19" s="600"/>
      <c r="H19" s="600"/>
      <c r="I19" s="600"/>
      <c r="J19" s="600"/>
      <c r="K19" s="600"/>
      <c r="L19" s="600"/>
      <c r="M19" s="600"/>
      <c r="N19" s="600"/>
      <c r="O19" s="600"/>
      <c r="P19" s="600"/>
      <c r="Q19" s="601"/>
      <c r="R19" s="602">
        <v>2043</v>
      </c>
      <c r="S19" s="616"/>
      <c r="T19" s="616"/>
      <c r="U19" s="616"/>
      <c r="V19" s="616"/>
      <c r="W19" s="616"/>
      <c r="X19" s="616"/>
      <c r="Y19" s="617"/>
      <c r="Z19" s="626">
        <v>0</v>
      </c>
      <c r="AA19" s="626"/>
      <c r="AB19" s="626"/>
      <c r="AC19" s="626"/>
      <c r="AD19" s="627">
        <v>2043</v>
      </c>
      <c r="AE19" s="627"/>
      <c r="AF19" s="627"/>
      <c r="AG19" s="627"/>
      <c r="AH19" s="627"/>
      <c r="AI19" s="627"/>
      <c r="AJ19" s="627"/>
      <c r="AK19" s="627"/>
      <c r="AL19" s="605">
        <v>0.1</v>
      </c>
      <c r="AM19" s="618"/>
      <c r="AN19" s="618"/>
      <c r="AO19" s="628"/>
      <c r="AP19" s="599" t="s">
        <v>259</v>
      </c>
      <c r="AQ19" s="600"/>
      <c r="AR19" s="600"/>
      <c r="AS19" s="600"/>
      <c r="AT19" s="600"/>
      <c r="AU19" s="600"/>
      <c r="AV19" s="600"/>
      <c r="AW19" s="600"/>
      <c r="AX19" s="600"/>
      <c r="AY19" s="600"/>
      <c r="AZ19" s="600"/>
      <c r="BA19" s="600"/>
      <c r="BB19" s="600"/>
      <c r="BC19" s="600"/>
      <c r="BD19" s="600"/>
      <c r="BE19" s="600"/>
      <c r="BF19" s="601"/>
      <c r="BG19" s="602" t="s">
        <v>204</v>
      </c>
      <c r="BH19" s="616"/>
      <c r="BI19" s="616"/>
      <c r="BJ19" s="616"/>
      <c r="BK19" s="616"/>
      <c r="BL19" s="616"/>
      <c r="BM19" s="616"/>
      <c r="BN19" s="617"/>
      <c r="BO19" s="626" t="s">
        <v>204</v>
      </c>
      <c r="BP19" s="626"/>
      <c r="BQ19" s="626"/>
      <c r="BR19" s="626"/>
      <c r="BS19" s="627" t="s">
        <v>204</v>
      </c>
      <c r="BT19" s="627"/>
      <c r="BU19" s="627"/>
      <c r="BV19" s="627"/>
      <c r="BW19" s="627"/>
      <c r="BX19" s="627"/>
      <c r="BY19" s="627"/>
      <c r="BZ19" s="627"/>
      <c r="CA19" s="627"/>
      <c r="CB19" s="661"/>
      <c r="CD19" s="599" t="s">
        <v>370</v>
      </c>
      <c r="CE19" s="600"/>
      <c r="CF19" s="600"/>
      <c r="CG19" s="600"/>
      <c r="CH19" s="600"/>
      <c r="CI19" s="600"/>
      <c r="CJ19" s="600"/>
      <c r="CK19" s="600"/>
      <c r="CL19" s="600"/>
      <c r="CM19" s="600"/>
      <c r="CN19" s="600"/>
      <c r="CO19" s="600"/>
      <c r="CP19" s="600"/>
      <c r="CQ19" s="601"/>
      <c r="CR19" s="602" t="s">
        <v>204</v>
      </c>
      <c r="CS19" s="616"/>
      <c r="CT19" s="616"/>
      <c r="CU19" s="616"/>
      <c r="CV19" s="616"/>
      <c r="CW19" s="616"/>
      <c r="CX19" s="616"/>
      <c r="CY19" s="617"/>
      <c r="CZ19" s="626" t="s">
        <v>204</v>
      </c>
      <c r="DA19" s="626"/>
      <c r="DB19" s="626"/>
      <c r="DC19" s="626"/>
      <c r="DD19" s="608" t="s">
        <v>204</v>
      </c>
      <c r="DE19" s="616"/>
      <c r="DF19" s="616"/>
      <c r="DG19" s="616"/>
      <c r="DH19" s="616"/>
      <c r="DI19" s="616"/>
      <c r="DJ19" s="616"/>
      <c r="DK19" s="616"/>
      <c r="DL19" s="616"/>
      <c r="DM19" s="616"/>
      <c r="DN19" s="616"/>
      <c r="DO19" s="616"/>
      <c r="DP19" s="617"/>
      <c r="DQ19" s="608" t="s">
        <v>204</v>
      </c>
      <c r="DR19" s="616"/>
      <c r="DS19" s="616"/>
      <c r="DT19" s="616"/>
      <c r="DU19" s="616"/>
      <c r="DV19" s="616"/>
      <c r="DW19" s="616"/>
      <c r="DX19" s="616"/>
      <c r="DY19" s="616"/>
      <c r="DZ19" s="616"/>
      <c r="EA19" s="616"/>
      <c r="EB19" s="616"/>
      <c r="EC19" s="638"/>
    </row>
    <row r="20" spans="2:133" ht="11.25" customHeight="1" x14ac:dyDescent="0.15">
      <c r="B20" s="599" t="s">
        <v>84</v>
      </c>
      <c r="C20" s="600"/>
      <c r="D20" s="600"/>
      <c r="E20" s="600"/>
      <c r="F20" s="600"/>
      <c r="G20" s="600"/>
      <c r="H20" s="600"/>
      <c r="I20" s="600"/>
      <c r="J20" s="600"/>
      <c r="K20" s="600"/>
      <c r="L20" s="600"/>
      <c r="M20" s="600"/>
      <c r="N20" s="600"/>
      <c r="O20" s="600"/>
      <c r="P20" s="600"/>
      <c r="Q20" s="601"/>
      <c r="R20" s="602">
        <v>486</v>
      </c>
      <c r="S20" s="616"/>
      <c r="T20" s="616"/>
      <c r="U20" s="616"/>
      <c r="V20" s="616"/>
      <c r="W20" s="616"/>
      <c r="X20" s="616"/>
      <c r="Y20" s="617"/>
      <c r="Z20" s="626">
        <v>0</v>
      </c>
      <c r="AA20" s="626"/>
      <c r="AB20" s="626"/>
      <c r="AC20" s="626"/>
      <c r="AD20" s="627">
        <v>486</v>
      </c>
      <c r="AE20" s="627"/>
      <c r="AF20" s="627"/>
      <c r="AG20" s="627"/>
      <c r="AH20" s="627"/>
      <c r="AI20" s="627"/>
      <c r="AJ20" s="627"/>
      <c r="AK20" s="627"/>
      <c r="AL20" s="605">
        <v>0</v>
      </c>
      <c r="AM20" s="618"/>
      <c r="AN20" s="618"/>
      <c r="AO20" s="628"/>
      <c r="AP20" s="599" t="s">
        <v>371</v>
      </c>
      <c r="AQ20" s="600"/>
      <c r="AR20" s="600"/>
      <c r="AS20" s="600"/>
      <c r="AT20" s="600"/>
      <c r="AU20" s="600"/>
      <c r="AV20" s="600"/>
      <c r="AW20" s="600"/>
      <c r="AX20" s="600"/>
      <c r="AY20" s="600"/>
      <c r="AZ20" s="600"/>
      <c r="BA20" s="600"/>
      <c r="BB20" s="600"/>
      <c r="BC20" s="600"/>
      <c r="BD20" s="600"/>
      <c r="BE20" s="600"/>
      <c r="BF20" s="601"/>
      <c r="BG20" s="602" t="s">
        <v>204</v>
      </c>
      <c r="BH20" s="616"/>
      <c r="BI20" s="616"/>
      <c r="BJ20" s="616"/>
      <c r="BK20" s="616"/>
      <c r="BL20" s="616"/>
      <c r="BM20" s="616"/>
      <c r="BN20" s="617"/>
      <c r="BO20" s="626" t="s">
        <v>204</v>
      </c>
      <c r="BP20" s="626"/>
      <c r="BQ20" s="626"/>
      <c r="BR20" s="626"/>
      <c r="BS20" s="627" t="s">
        <v>204</v>
      </c>
      <c r="BT20" s="627"/>
      <c r="BU20" s="627"/>
      <c r="BV20" s="627"/>
      <c r="BW20" s="627"/>
      <c r="BX20" s="627"/>
      <c r="BY20" s="627"/>
      <c r="BZ20" s="627"/>
      <c r="CA20" s="627"/>
      <c r="CB20" s="661"/>
      <c r="CD20" s="599" t="s">
        <v>197</v>
      </c>
      <c r="CE20" s="600"/>
      <c r="CF20" s="600"/>
      <c r="CG20" s="600"/>
      <c r="CH20" s="600"/>
      <c r="CI20" s="600"/>
      <c r="CJ20" s="600"/>
      <c r="CK20" s="600"/>
      <c r="CL20" s="600"/>
      <c r="CM20" s="600"/>
      <c r="CN20" s="600"/>
      <c r="CO20" s="600"/>
      <c r="CP20" s="600"/>
      <c r="CQ20" s="601"/>
      <c r="CR20" s="602">
        <v>6037360</v>
      </c>
      <c r="CS20" s="616"/>
      <c r="CT20" s="616"/>
      <c r="CU20" s="616"/>
      <c r="CV20" s="616"/>
      <c r="CW20" s="616"/>
      <c r="CX20" s="616"/>
      <c r="CY20" s="617"/>
      <c r="CZ20" s="626">
        <v>100</v>
      </c>
      <c r="DA20" s="626"/>
      <c r="DB20" s="626"/>
      <c r="DC20" s="626"/>
      <c r="DD20" s="608">
        <v>2234246</v>
      </c>
      <c r="DE20" s="616"/>
      <c r="DF20" s="616"/>
      <c r="DG20" s="616"/>
      <c r="DH20" s="616"/>
      <c r="DI20" s="616"/>
      <c r="DJ20" s="616"/>
      <c r="DK20" s="616"/>
      <c r="DL20" s="616"/>
      <c r="DM20" s="616"/>
      <c r="DN20" s="616"/>
      <c r="DO20" s="616"/>
      <c r="DP20" s="617"/>
      <c r="DQ20" s="608">
        <v>3185732</v>
      </c>
      <c r="DR20" s="616"/>
      <c r="DS20" s="616"/>
      <c r="DT20" s="616"/>
      <c r="DU20" s="616"/>
      <c r="DV20" s="616"/>
      <c r="DW20" s="616"/>
      <c r="DX20" s="616"/>
      <c r="DY20" s="616"/>
      <c r="DZ20" s="616"/>
      <c r="EA20" s="616"/>
      <c r="EB20" s="616"/>
      <c r="EC20" s="638"/>
    </row>
    <row r="21" spans="2:133" ht="11.25" customHeight="1" x14ac:dyDescent="0.15">
      <c r="B21" s="599" t="s">
        <v>373</v>
      </c>
      <c r="C21" s="600"/>
      <c r="D21" s="600"/>
      <c r="E21" s="600"/>
      <c r="F21" s="600"/>
      <c r="G21" s="600"/>
      <c r="H21" s="600"/>
      <c r="I21" s="600"/>
      <c r="J21" s="600"/>
      <c r="K21" s="600"/>
      <c r="L21" s="600"/>
      <c r="M21" s="600"/>
      <c r="N21" s="600"/>
      <c r="O21" s="600"/>
      <c r="P21" s="600"/>
      <c r="Q21" s="601"/>
      <c r="R21" s="602">
        <v>332</v>
      </c>
      <c r="S21" s="616"/>
      <c r="T21" s="616"/>
      <c r="U21" s="616"/>
      <c r="V21" s="616"/>
      <c r="W21" s="616"/>
      <c r="X21" s="616"/>
      <c r="Y21" s="617"/>
      <c r="Z21" s="626">
        <v>0</v>
      </c>
      <c r="AA21" s="626"/>
      <c r="AB21" s="626"/>
      <c r="AC21" s="626"/>
      <c r="AD21" s="627">
        <v>332</v>
      </c>
      <c r="AE21" s="627"/>
      <c r="AF21" s="627"/>
      <c r="AG21" s="627"/>
      <c r="AH21" s="627"/>
      <c r="AI21" s="627"/>
      <c r="AJ21" s="627"/>
      <c r="AK21" s="627"/>
      <c r="AL21" s="605">
        <v>0</v>
      </c>
      <c r="AM21" s="618"/>
      <c r="AN21" s="618"/>
      <c r="AO21" s="628"/>
      <c r="AP21" s="662" t="s">
        <v>375</v>
      </c>
      <c r="AQ21" s="665"/>
      <c r="AR21" s="665"/>
      <c r="AS21" s="665"/>
      <c r="AT21" s="665"/>
      <c r="AU21" s="665"/>
      <c r="AV21" s="665"/>
      <c r="AW21" s="665"/>
      <c r="AX21" s="665"/>
      <c r="AY21" s="665"/>
      <c r="AZ21" s="665"/>
      <c r="BA21" s="665"/>
      <c r="BB21" s="665"/>
      <c r="BC21" s="665"/>
      <c r="BD21" s="665"/>
      <c r="BE21" s="665"/>
      <c r="BF21" s="664"/>
      <c r="BG21" s="602" t="s">
        <v>204</v>
      </c>
      <c r="BH21" s="616"/>
      <c r="BI21" s="616"/>
      <c r="BJ21" s="616"/>
      <c r="BK21" s="616"/>
      <c r="BL21" s="616"/>
      <c r="BM21" s="616"/>
      <c r="BN21" s="617"/>
      <c r="BO21" s="626" t="s">
        <v>204</v>
      </c>
      <c r="BP21" s="626"/>
      <c r="BQ21" s="626"/>
      <c r="BR21" s="626"/>
      <c r="BS21" s="627" t="s">
        <v>204</v>
      </c>
      <c r="BT21" s="627"/>
      <c r="BU21" s="627"/>
      <c r="BV21" s="627"/>
      <c r="BW21" s="627"/>
      <c r="BX21" s="627"/>
      <c r="BY21" s="627"/>
      <c r="BZ21" s="627"/>
      <c r="CA21" s="627"/>
      <c r="CB21" s="661"/>
      <c r="CD21" s="577"/>
      <c r="CE21" s="578"/>
      <c r="CF21" s="578"/>
      <c r="CG21" s="578"/>
      <c r="CH21" s="578"/>
      <c r="CI21" s="578"/>
      <c r="CJ21" s="578"/>
      <c r="CK21" s="578"/>
      <c r="CL21" s="578"/>
      <c r="CM21" s="578"/>
      <c r="CN21" s="578"/>
      <c r="CO21" s="578"/>
      <c r="CP21" s="578"/>
      <c r="CQ21" s="579"/>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79"/>
    </row>
    <row r="22" spans="2:133" ht="11.25" customHeight="1" x14ac:dyDescent="0.15">
      <c r="B22" s="649" t="s">
        <v>153</v>
      </c>
      <c r="C22" s="650"/>
      <c r="D22" s="650"/>
      <c r="E22" s="650"/>
      <c r="F22" s="650"/>
      <c r="G22" s="650"/>
      <c r="H22" s="650"/>
      <c r="I22" s="650"/>
      <c r="J22" s="650"/>
      <c r="K22" s="650"/>
      <c r="L22" s="650"/>
      <c r="M22" s="650"/>
      <c r="N22" s="650"/>
      <c r="O22" s="650"/>
      <c r="P22" s="650"/>
      <c r="Q22" s="651"/>
      <c r="R22" s="602">
        <v>3112</v>
      </c>
      <c r="S22" s="616"/>
      <c r="T22" s="616"/>
      <c r="U22" s="616"/>
      <c r="V22" s="616"/>
      <c r="W22" s="616"/>
      <c r="X22" s="616"/>
      <c r="Y22" s="617"/>
      <c r="Z22" s="626">
        <v>0</v>
      </c>
      <c r="AA22" s="626"/>
      <c r="AB22" s="626"/>
      <c r="AC22" s="626"/>
      <c r="AD22" s="627" t="s">
        <v>204</v>
      </c>
      <c r="AE22" s="627"/>
      <c r="AF22" s="627"/>
      <c r="AG22" s="627"/>
      <c r="AH22" s="627"/>
      <c r="AI22" s="627"/>
      <c r="AJ22" s="627"/>
      <c r="AK22" s="627"/>
      <c r="AL22" s="605" t="s">
        <v>204</v>
      </c>
      <c r="AM22" s="618"/>
      <c r="AN22" s="618"/>
      <c r="AO22" s="628"/>
      <c r="AP22" s="662" t="s">
        <v>377</v>
      </c>
      <c r="AQ22" s="665"/>
      <c r="AR22" s="665"/>
      <c r="AS22" s="665"/>
      <c r="AT22" s="665"/>
      <c r="AU22" s="665"/>
      <c r="AV22" s="665"/>
      <c r="AW22" s="665"/>
      <c r="AX22" s="665"/>
      <c r="AY22" s="665"/>
      <c r="AZ22" s="665"/>
      <c r="BA22" s="665"/>
      <c r="BB22" s="665"/>
      <c r="BC22" s="665"/>
      <c r="BD22" s="665"/>
      <c r="BE22" s="665"/>
      <c r="BF22" s="664"/>
      <c r="BG22" s="602" t="s">
        <v>204</v>
      </c>
      <c r="BH22" s="616"/>
      <c r="BI22" s="616"/>
      <c r="BJ22" s="616"/>
      <c r="BK22" s="616"/>
      <c r="BL22" s="616"/>
      <c r="BM22" s="616"/>
      <c r="BN22" s="617"/>
      <c r="BO22" s="626" t="s">
        <v>204</v>
      </c>
      <c r="BP22" s="626"/>
      <c r="BQ22" s="626"/>
      <c r="BR22" s="626"/>
      <c r="BS22" s="627" t="s">
        <v>204</v>
      </c>
      <c r="BT22" s="627"/>
      <c r="BU22" s="627"/>
      <c r="BV22" s="627"/>
      <c r="BW22" s="627"/>
      <c r="BX22" s="627"/>
      <c r="BY22" s="627"/>
      <c r="BZ22" s="627"/>
      <c r="CA22" s="627"/>
      <c r="CB22" s="661"/>
      <c r="CD22" s="512" t="s">
        <v>378</v>
      </c>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3"/>
      <c r="DV22" s="513"/>
      <c r="DW22" s="513"/>
      <c r="DX22" s="513"/>
      <c r="DY22" s="513"/>
      <c r="DZ22" s="513"/>
      <c r="EA22" s="513"/>
      <c r="EB22" s="513"/>
      <c r="EC22" s="555"/>
    </row>
    <row r="23" spans="2:133" ht="11.25" customHeight="1" x14ac:dyDescent="0.15">
      <c r="B23" s="599" t="s">
        <v>346</v>
      </c>
      <c r="C23" s="600"/>
      <c r="D23" s="600"/>
      <c r="E23" s="600"/>
      <c r="F23" s="600"/>
      <c r="G23" s="600"/>
      <c r="H23" s="600"/>
      <c r="I23" s="600"/>
      <c r="J23" s="600"/>
      <c r="K23" s="600"/>
      <c r="L23" s="600"/>
      <c r="M23" s="600"/>
      <c r="N23" s="600"/>
      <c r="O23" s="600"/>
      <c r="P23" s="600"/>
      <c r="Q23" s="601"/>
      <c r="R23" s="602">
        <v>1794959</v>
      </c>
      <c r="S23" s="616"/>
      <c r="T23" s="616"/>
      <c r="U23" s="616"/>
      <c r="V23" s="616"/>
      <c r="W23" s="616"/>
      <c r="X23" s="616"/>
      <c r="Y23" s="617"/>
      <c r="Z23" s="626">
        <v>28.2</v>
      </c>
      <c r="AA23" s="626"/>
      <c r="AB23" s="626"/>
      <c r="AC23" s="626"/>
      <c r="AD23" s="627">
        <v>1545976</v>
      </c>
      <c r="AE23" s="627"/>
      <c r="AF23" s="627"/>
      <c r="AG23" s="627"/>
      <c r="AH23" s="627"/>
      <c r="AI23" s="627"/>
      <c r="AJ23" s="627"/>
      <c r="AK23" s="627"/>
      <c r="AL23" s="605">
        <v>67.900000000000006</v>
      </c>
      <c r="AM23" s="618"/>
      <c r="AN23" s="618"/>
      <c r="AO23" s="628"/>
      <c r="AP23" s="662" t="s">
        <v>62</v>
      </c>
      <c r="AQ23" s="665"/>
      <c r="AR23" s="665"/>
      <c r="AS23" s="665"/>
      <c r="AT23" s="665"/>
      <c r="AU23" s="665"/>
      <c r="AV23" s="665"/>
      <c r="AW23" s="665"/>
      <c r="AX23" s="665"/>
      <c r="AY23" s="665"/>
      <c r="AZ23" s="665"/>
      <c r="BA23" s="665"/>
      <c r="BB23" s="665"/>
      <c r="BC23" s="665"/>
      <c r="BD23" s="665"/>
      <c r="BE23" s="665"/>
      <c r="BF23" s="664"/>
      <c r="BG23" s="602" t="s">
        <v>204</v>
      </c>
      <c r="BH23" s="616"/>
      <c r="BI23" s="616"/>
      <c r="BJ23" s="616"/>
      <c r="BK23" s="616"/>
      <c r="BL23" s="616"/>
      <c r="BM23" s="616"/>
      <c r="BN23" s="617"/>
      <c r="BO23" s="626" t="s">
        <v>204</v>
      </c>
      <c r="BP23" s="626"/>
      <c r="BQ23" s="626"/>
      <c r="BR23" s="626"/>
      <c r="BS23" s="627" t="s">
        <v>204</v>
      </c>
      <c r="BT23" s="627"/>
      <c r="BU23" s="627"/>
      <c r="BV23" s="627"/>
      <c r="BW23" s="627"/>
      <c r="BX23" s="627"/>
      <c r="BY23" s="627"/>
      <c r="BZ23" s="627"/>
      <c r="CA23" s="627"/>
      <c r="CB23" s="661"/>
      <c r="CD23" s="512" t="s">
        <v>318</v>
      </c>
      <c r="CE23" s="513"/>
      <c r="CF23" s="513"/>
      <c r="CG23" s="513"/>
      <c r="CH23" s="513"/>
      <c r="CI23" s="513"/>
      <c r="CJ23" s="513"/>
      <c r="CK23" s="513"/>
      <c r="CL23" s="513"/>
      <c r="CM23" s="513"/>
      <c r="CN23" s="513"/>
      <c r="CO23" s="513"/>
      <c r="CP23" s="513"/>
      <c r="CQ23" s="555"/>
      <c r="CR23" s="512" t="s">
        <v>291</v>
      </c>
      <c r="CS23" s="513"/>
      <c r="CT23" s="513"/>
      <c r="CU23" s="513"/>
      <c r="CV23" s="513"/>
      <c r="CW23" s="513"/>
      <c r="CX23" s="513"/>
      <c r="CY23" s="555"/>
      <c r="CZ23" s="512" t="s">
        <v>380</v>
      </c>
      <c r="DA23" s="513"/>
      <c r="DB23" s="513"/>
      <c r="DC23" s="555"/>
      <c r="DD23" s="512" t="s">
        <v>303</v>
      </c>
      <c r="DE23" s="513"/>
      <c r="DF23" s="513"/>
      <c r="DG23" s="513"/>
      <c r="DH23" s="513"/>
      <c r="DI23" s="513"/>
      <c r="DJ23" s="513"/>
      <c r="DK23" s="555"/>
      <c r="DL23" s="666" t="s">
        <v>233</v>
      </c>
      <c r="DM23" s="667"/>
      <c r="DN23" s="667"/>
      <c r="DO23" s="667"/>
      <c r="DP23" s="667"/>
      <c r="DQ23" s="667"/>
      <c r="DR23" s="667"/>
      <c r="DS23" s="667"/>
      <c r="DT23" s="667"/>
      <c r="DU23" s="667"/>
      <c r="DV23" s="668"/>
      <c r="DW23" s="512" t="s">
        <v>382</v>
      </c>
      <c r="DX23" s="513"/>
      <c r="DY23" s="513"/>
      <c r="DZ23" s="513"/>
      <c r="EA23" s="513"/>
      <c r="EB23" s="513"/>
      <c r="EC23" s="555"/>
    </row>
    <row r="24" spans="2:133" ht="11.25" customHeight="1" x14ac:dyDescent="0.15">
      <c r="B24" s="599" t="s">
        <v>300</v>
      </c>
      <c r="C24" s="600"/>
      <c r="D24" s="600"/>
      <c r="E24" s="600"/>
      <c r="F24" s="600"/>
      <c r="G24" s="600"/>
      <c r="H24" s="600"/>
      <c r="I24" s="600"/>
      <c r="J24" s="600"/>
      <c r="K24" s="600"/>
      <c r="L24" s="600"/>
      <c r="M24" s="600"/>
      <c r="N24" s="600"/>
      <c r="O24" s="600"/>
      <c r="P24" s="600"/>
      <c r="Q24" s="601"/>
      <c r="R24" s="602">
        <v>1545976</v>
      </c>
      <c r="S24" s="616"/>
      <c r="T24" s="616"/>
      <c r="U24" s="616"/>
      <c r="V24" s="616"/>
      <c r="W24" s="616"/>
      <c r="X24" s="616"/>
      <c r="Y24" s="617"/>
      <c r="Z24" s="626">
        <v>24.3</v>
      </c>
      <c r="AA24" s="626"/>
      <c r="AB24" s="626"/>
      <c r="AC24" s="626"/>
      <c r="AD24" s="627">
        <v>1545976</v>
      </c>
      <c r="AE24" s="627"/>
      <c r="AF24" s="627"/>
      <c r="AG24" s="627"/>
      <c r="AH24" s="627"/>
      <c r="AI24" s="627"/>
      <c r="AJ24" s="627"/>
      <c r="AK24" s="627"/>
      <c r="AL24" s="605">
        <v>67.900000000000006</v>
      </c>
      <c r="AM24" s="618"/>
      <c r="AN24" s="618"/>
      <c r="AO24" s="628"/>
      <c r="AP24" s="662" t="s">
        <v>383</v>
      </c>
      <c r="AQ24" s="665"/>
      <c r="AR24" s="665"/>
      <c r="AS24" s="665"/>
      <c r="AT24" s="665"/>
      <c r="AU24" s="665"/>
      <c r="AV24" s="665"/>
      <c r="AW24" s="665"/>
      <c r="AX24" s="665"/>
      <c r="AY24" s="665"/>
      <c r="AZ24" s="665"/>
      <c r="BA24" s="665"/>
      <c r="BB24" s="665"/>
      <c r="BC24" s="665"/>
      <c r="BD24" s="665"/>
      <c r="BE24" s="665"/>
      <c r="BF24" s="664"/>
      <c r="BG24" s="602" t="s">
        <v>204</v>
      </c>
      <c r="BH24" s="616"/>
      <c r="BI24" s="616"/>
      <c r="BJ24" s="616"/>
      <c r="BK24" s="616"/>
      <c r="BL24" s="616"/>
      <c r="BM24" s="616"/>
      <c r="BN24" s="617"/>
      <c r="BO24" s="626" t="s">
        <v>204</v>
      </c>
      <c r="BP24" s="626"/>
      <c r="BQ24" s="626"/>
      <c r="BR24" s="626"/>
      <c r="BS24" s="627" t="s">
        <v>204</v>
      </c>
      <c r="BT24" s="627"/>
      <c r="BU24" s="627"/>
      <c r="BV24" s="627"/>
      <c r="BW24" s="627"/>
      <c r="BX24" s="627"/>
      <c r="BY24" s="627"/>
      <c r="BZ24" s="627"/>
      <c r="CA24" s="627"/>
      <c r="CB24" s="661"/>
      <c r="CD24" s="646" t="s">
        <v>384</v>
      </c>
      <c r="CE24" s="647"/>
      <c r="CF24" s="647"/>
      <c r="CG24" s="647"/>
      <c r="CH24" s="647"/>
      <c r="CI24" s="647"/>
      <c r="CJ24" s="647"/>
      <c r="CK24" s="647"/>
      <c r="CL24" s="647"/>
      <c r="CM24" s="647"/>
      <c r="CN24" s="647"/>
      <c r="CO24" s="647"/>
      <c r="CP24" s="647"/>
      <c r="CQ24" s="648"/>
      <c r="CR24" s="643">
        <v>1782399</v>
      </c>
      <c r="CS24" s="644"/>
      <c r="CT24" s="644"/>
      <c r="CU24" s="644"/>
      <c r="CV24" s="644"/>
      <c r="CW24" s="644"/>
      <c r="CX24" s="644"/>
      <c r="CY24" s="669"/>
      <c r="CZ24" s="670">
        <v>29.5</v>
      </c>
      <c r="DA24" s="653"/>
      <c r="DB24" s="653"/>
      <c r="DC24" s="671"/>
      <c r="DD24" s="672">
        <v>1242669</v>
      </c>
      <c r="DE24" s="644"/>
      <c r="DF24" s="644"/>
      <c r="DG24" s="644"/>
      <c r="DH24" s="644"/>
      <c r="DI24" s="644"/>
      <c r="DJ24" s="644"/>
      <c r="DK24" s="669"/>
      <c r="DL24" s="672">
        <v>904258</v>
      </c>
      <c r="DM24" s="644"/>
      <c r="DN24" s="644"/>
      <c r="DO24" s="644"/>
      <c r="DP24" s="644"/>
      <c r="DQ24" s="644"/>
      <c r="DR24" s="644"/>
      <c r="DS24" s="644"/>
      <c r="DT24" s="644"/>
      <c r="DU24" s="644"/>
      <c r="DV24" s="669"/>
      <c r="DW24" s="670">
        <v>38.200000000000003</v>
      </c>
      <c r="DX24" s="653"/>
      <c r="DY24" s="653"/>
      <c r="DZ24" s="653"/>
      <c r="EA24" s="653"/>
      <c r="EB24" s="653"/>
      <c r="EC24" s="673"/>
    </row>
    <row r="25" spans="2:133" ht="11.25" customHeight="1" x14ac:dyDescent="0.15">
      <c r="B25" s="599" t="s">
        <v>297</v>
      </c>
      <c r="C25" s="600"/>
      <c r="D25" s="600"/>
      <c r="E25" s="600"/>
      <c r="F25" s="600"/>
      <c r="G25" s="600"/>
      <c r="H25" s="600"/>
      <c r="I25" s="600"/>
      <c r="J25" s="600"/>
      <c r="K25" s="600"/>
      <c r="L25" s="600"/>
      <c r="M25" s="600"/>
      <c r="N25" s="600"/>
      <c r="O25" s="600"/>
      <c r="P25" s="600"/>
      <c r="Q25" s="601"/>
      <c r="R25" s="602">
        <v>248983</v>
      </c>
      <c r="S25" s="616"/>
      <c r="T25" s="616"/>
      <c r="U25" s="616"/>
      <c r="V25" s="616"/>
      <c r="W25" s="616"/>
      <c r="X25" s="616"/>
      <c r="Y25" s="617"/>
      <c r="Z25" s="626">
        <v>3.9</v>
      </c>
      <c r="AA25" s="626"/>
      <c r="AB25" s="626"/>
      <c r="AC25" s="626"/>
      <c r="AD25" s="627" t="s">
        <v>204</v>
      </c>
      <c r="AE25" s="627"/>
      <c r="AF25" s="627"/>
      <c r="AG25" s="627"/>
      <c r="AH25" s="627"/>
      <c r="AI25" s="627"/>
      <c r="AJ25" s="627"/>
      <c r="AK25" s="627"/>
      <c r="AL25" s="605" t="s">
        <v>204</v>
      </c>
      <c r="AM25" s="618"/>
      <c r="AN25" s="618"/>
      <c r="AO25" s="628"/>
      <c r="AP25" s="662" t="s">
        <v>277</v>
      </c>
      <c r="AQ25" s="665"/>
      <c r="AR25" s="665"/>
      <c r="AS25" s="665"/>
      <c r="AT25" s="665"/>
      <c r="AU25" s="665"/>
      <c r="AV25" s="665"/>
      <c r="AW25" s="665"/>
      <c r="AX25" s="665"/>
      <c r="AY25" s="665"/>
      <c r="AZ25" s="665"/>
      <c r="BA25" s="665"/>
      <c r="BB25" s="665"/>
      <c r="BC25" s="665"/>
      <c r="BD25" s="665"/>
      <c r="BE25" s="665"/>
      <c r="BF25" s="664"/>
      <c r="BG25" s="602" t="s">
        <v>204</v>
      </c>
      <c r="BH25" s="616"/>
      <c r="BI25" s="616"/>
      <c r="BJ25" s="616"/>
      <c r="BK25" s="616"/>
      <c r="BL25" s="616"/>
      <c r="BM25" s="616"/>
      <c r="BN25" s="617"/>
      <c r="BO25" s="626" t="s">
        <v>204</v>
      </c>
      <c r="BP25" s="626"/>
      <c r="BQ25" s="626"/>
      <c r="BR25" s="626"/>
      <c r="BS25" s="627" t="s">
        <v>204</v>
      </c>
      <c r="BT25" s="627"/>
      <c r="BU25" s="627"/>
      <c r="BV25" s="627"/>
      <c r="BW25" s="627"/>
      <c r="BX25" s="627"/>
      <c r="BY25" s="627"/>
      <c r="BZ25" s="627"/>
      <c r="CA25" s="627"/>
      <c r="CB25" s="661"/>
      <c r="CD25" s="599" t="s">
        <v>202</v>
      </c>
      <c r="CE25" s="600"/>
      <c r="CF25" s="600"/>
      <c r="CG25" s="600"/>
      <c r="CH25" s="600"/>
      <c r="CI25" s="600"/>
      <c r="CJ25" s="600"/>
      <c r="CK25" s="600"/>
      <c r="CL25" s="600"/>
      <c r="CM25" s="600"/>
      <c r="CN25" s="600"/>
      <c r="CO25" s="600"/>
      <c r="CP25" s="600"/>
      <c r="CQ25" s="601"/>
      <c r="CR25" s="602">
        <v>626400</v>
      </c>
      <c r="CS25" s="603"/>
      <c r="CT25" s="603"/>
      <c r="CU25" s="603"/>
      <c r="CV25" s="603"/>
      <c r="CW25" s="603"/>
      <c r="CX25" s="603"/>
      <c r="CY25" s="604"/>
      <c r="CZ25" s="605">
        <v>10.4</v>
      </c>
      <c r="DA25" s="606"/>
      <c r="DB25" s="606"/>
      <c r="DC25" s="607"/>
      <c r="DD25" s="608">
        <v>563288</v>
      </c>
      <c r="DE25" s="603"/>
      <c r="DF25" s="603"/>
      <c r="DG25" s="603"/>
      <c r="DH25" s="603"/>
      <c r="DI25" s="603"/>
      <c r="DJ25" s="603"/>
      <c r="DK25" s="604"/>
      <c r="DL25" s="608">
        <v>503486</v>
      </c>
      <c r="DM25" s="603"/>
      <c r="DN25" s="603"/>
      <c r="DO25" s="603"/>
      <c r="DP25" s="603"/>
      <c r="DQ25" s="603"/>
      <c r="DR25" s="603"/>
      <c r="DS25" s="603"/>
      <c r="DT25" s="603"/>
      <c r="DU25" s="603"/>
      <c r="DV25" s="604"/>
      <c r="DW25" s="605">
        <v>21.3</v>
      </c>
      <c r="DX25" s="606"/>
      <c r="DY25" s="606"/>
      <c r="DZ25" s="606"/>
      <c r="EA25" s="606"/>
      <c r="EB25" s="606"/>
      <c r="EC25" s="639"/>
    </row>
    <row r="26" spans="2:133" ht="11.25" customHeight="1" x14ac:dyDescent="0.15">
      <c r="B26" s="599" t="s">
        <v>387</v>
      </c>
      <c r="C26" s="600"/>
      <c r="D26" s="600"/>
      <c r="E26" s="600"/>
      <c r="F26" s="600"/>
      <c r="G26" s="600"/>
      <c r="H26" s="600"/>
      <c r="I26" s="600"/>
      <c r="J26" s="600"/>
      <c r="K26" s="600"/>
      <c r="L26" s="600"/>
      <c r="M26" s="600"/>
      <c r="N26" s="600"/>
      <c r="O26" s="600"/>
      <c r="P26" s="600"/>
      <c r="Q26" s="601"/>
      <c r="R26" s="602" t="s">
        <v>204</v>
      </c>
      <c r="S26" s="616"/>
      <c r="T26" s="616"/>
      <c r="U26" s="616"/>
      <c r="V26" s="616"/>
      <c r="W26" s="616"/>
      <c r="X26" s="616"/>
      <c r="Y26" s="617"/>
      <c r="Z26" s="626" t="s">
        <v>204</v>
      </c>
      <c r="AA26" s="626"/>
      <c r="AB26" s="626"/>
      <c r="AC26" s="626"/>
      <c r="AD26" s="627" t="s">
        <v>204</v>
      </c>
      <c r="AE26" s="627"/>
      <c r="AF26" s="627"/>
      <c r="AG26" s="627"/>
      <c r="AH26" s="627"/>
      <c r="AI26" s="627"/>
      <c r="AJ26" s="627"/>
      <c r="AK26" s="627"/>
      <c r="AL26" s="605" t="s">
        <v>204</v>
      </c>
      <c r="AM26" s="618"/>
      <c r="AN26" s="618"/>
      <c r="AO26" s="628"/>
      <c r="AP26" s="662" t="s">
        <v>389</v>
      </c>
      <c r="AQ26" s="663"/>
      <c r="AR26" s="663"/>
      <c r="AS26" s="663"/>
      <c r="AT26" s="663"/>
      <c r="AU26" s="663"/>
      <c r="AV26" s="663"/>
      <c r="AW26" s="663"/>
      <c r="AX26" s="663"/>
      <c r="AY26" s="663"/>
      <c r="AZ26" s="663"/>
      <c r="BA26" s="663"/>
      <c r="BB26" s="663"/>
      <c r="BC26" s="663"/>
      <c r="BD26" s="663"/>
      <c r="BE26" s="663"/>
      <c r="BF26" s="664"/>
      <c r="BG26" s="602" t="s">
        <v>204</v>
      </c>
      <c r="BH26" s="616"/>
      <c r="BI26" s="616"/>
      <c r="BJ26" s="616"/>
      <c r="BK26" s="616"/>
      <c r="BL26" s="616"/>
      <c r="BM26" s="616"/>
      <c r="BN26" s="617"/>
      <c r="BO26" s="626" t="s">
        <v>204</v>
      </c>
      <c r="BP26" s="626"/>
      <c r="BQ26" s="626"/>
      <c r="BR26" s="626"/>
      <c r="BS26" s="627" t="s">
        <v>204</v>
      </c>
      <c r="BT26" s="627"/>
      <c r="BU26" s="627"/>
      <c r="BV26" s="627"/>
      <c r="BW26" s="627"/>
      <c r="BX26" s="627"/>
      <c r="BY26" s="627"/>
      <c r="BZ26" s="627"/>
      <c r="CA26" s="627"/>
      <c r="CB26" s="661"/>
      <c r="CD26" s="599" t="s">
        <v>130</v>
      </c>
      <c r="CE26" s="600"/>
      <c r="CF26" s="600"/>
      <c r="CG26" s="600"/>
      <c r="CH26" s="600"/>
      <c r="CI26" s="600"/>
      <c r="CJ26" s="600"/>
      <c r="CK26" s="600"/>
      <c r="CL26" s="600"/>
      <c r="CM26" s="600"/>
      <c r="CN26" s="600"/>
      <c r="CO26" s="600"/>
      <c r="CP26" s="600"/>
      <c r="CQ26" s="601"/>
      <c r="CR26" s="602">
        <v>296085</v>
      </c>
      <c r="CS26" s="616"/>
      <c r="CT26" s="616"/>
      <c r="CU26" s="616"/>
      <c r="CV26" s="616"/>
      <c r="CW26" s="616"/>
      <c r="CX26" s="616"/>
      <c r="CY26" s="617"/>
      <c r="CZ26" s="605">
        <v>4.9000000000000004</v>
      </c>
      <c r="DA26" s="606"/>
      <c r="DB26" s="606"/>
      <c r="DC26" s="607"/>
      <c r="DD26" s="608">
        <v>272260</v>
      </c>
      <c r="DE26" s="616"/>
      <c r="DF26" s="616"/>
      <c r="DG26" s="616"/>
      <c r="DH26" s="616"/>
      <c r="DI26" s="616"/>
      <c r="DJ26" s="616"/>
      <c r="DK26" s="617"/>
      <c r="DL26" s="608" t="s">
        <v>204</v>
      </c>
      <c r="DM26" s="616"/>
      <c r="DN26" s="616"/>
      <c r="DO26" s="616"/>
      <c r="DP26" s="616"/>
      <c r="DQ26" s="616"/>
      <c r="DR26" s="616"/>
      <c r="DS26" s="616"/>
      <c r="DT26" s="616"/>
      <c r="DU26" s="616"/>
      <c r="DV26" s="617"/>
      <c r="DW26" s="605" t="s">
        <v>204</v>
      </c>
      <c r="DX26" s="606"/>
      <c r="DY26" s="606"/>
      <c r="DZ26" s="606"/>
      <c r="EA26" s="606"/>
      <c r="EB26" s="606"/>
      <c r="EC26" s="639"/>
    </row>
    <row r="27" spans="2:133" ht="11.25" customHeight="1" x14ac:dyDescent="0.15">
      <c r="B27" s="599" t="s">
        <v>89</v>
      </c>
      <c r="C27" s="600"/>
      <c r="D27" s="600"/>
      <c r="E27" s="600"/>
      <c r="F27" s="600"/>
      <c r="G27" s="600"/>
      <c r="H27" s="600"/>
      <c r="I27" s="600"/>
      <c r="J27" s="600"/>
      <c r="K27" s="600"/>
      <c r="L27" s="600"/>
      <c r="M27" s="600"/>
      <c r="N27" s="600"/>
      <c r="O27" s="600"/>
      <c r="P27" s="600"/>
      <c r="Q27" s="601"/>
      <c r="R27" s="602">
        <v>2522832</v>
      </c>
      <c r="S27" s="616"/>
      <c r="T27" s="616"/>
      <c r="U27" s="616"/>
      <c r="V27" s="616"/>
      <c r="W27" s="616"/>
      <c r="X27" s="616"/>
      <c r="Y27" s="617"/>
      <c r="Z27" s="626">
        <v>39.700000000000003</v>
      </c>
      <c r="AA27" s="626"/>
      <c r="AB27" s="626"/>
      <c r="AC27" s="626"/>
      <c r="AD27" s="627">
        <v>2273849</v>
      </c>
      <c r="AE27" s="627"/>
      <c r="AF27" s="627"/>
      <c r="AG27" s="627"/>
      <c r="AH27" s="627"/>
      <c r="AI27" s="627"/>
      <c r="AJ27" s="627"/>
      <c r="AK27" s="627"/>
      <c r="AL27" s="605">
        <v>99.9</v>
      </c>
      <c r="AM27" s="618"/>
      <c r="AN27" s="618"/>
      <c r="AO27" s="628"/>
      <c r="AP27" s="599" t="s">
        <v>390</v>
      </c>
      <c r="AQ27" s="600"/>
      <c r="AR27" s="600"/>
      <c r="AS27" s="600"/>
      <c r="AT27" s="600"/>
      <c r="AU27" s="600"/>
      <c r="AV27" s="600"/>
      <c r="AW27" s="600"/>
      <c r="AX27" s="600"/>
      <c r="AY27" s="600"/>
      <c r="AZ27" s="600"/>
      <c r="BA27" s="600"/>
      <c r="BB27" s="600"/>
      <c r="BC27" s="600"/>
      <c r="BD27" s="600"/>
      <c r="BE27" s="600"/>
      <c r="BF27" s="601"/>
      <c r="BG27" s="602">
        <v>525916</v>
      </c>
      <c r="BH27" s="616"/>
      <c r="BI27" s="616"/>
      <c r="BJ27" s="616"/>
      <c r="BK27" s="616"/>
      <c r="BL27" s="616"/>
      <c r="BM27" s="616"/>
      <c r="BN27" s="617"/>
      <c r="BO27" s="626">
        <v>100</v>
      </c>
      <c r="BP27" s="626"/>
      <c r="BQ27" s="626"/>
      <c r="BR27" s="626"/>
      <c r="BS27" s="627">
        <v>5976</v>
      </c>
      <c r="BT27" s="627"/>
      <c r="BU27" s="627"/>
      <c r="BV27" s="627"/>
      <c r="BW27" s="627"/>
      <c r="BX27" s="627"/>
      <c r="BY27" s="627"/>
      <c r="BZ27" s="627"/>
      <c r="CA27" s="627"/>
      <c r="CB27" s="661"/>
      <c r="CD27" s="599" t="s">
        <v>228</v>
      </c>
      <c r="CE27" s="600"/>
      <c r="CF27" s="600"/>
      <c r="CG27" s="600"/>
      <c r="CH27" s="600"/>
      <c r="CI27" s="600"/>
      <c r="CJ27" s="600"/>
      <c r="CK27" s="600"/>
      <c r="CL27" s="600"/>
      <c r="CM27" s="600"/>
      <c r="CN27" s="600"/>
      <c r="CO27" s="600"/>
      <c r="CP27" s="600"/>
      <c r="CQ27" s="601"/>
      <c r="CR27" s="602">
        <v>530532</v>
      </c>
      <c r="CS27" s="603"/>
      <c r="CT27" s="603"/>
      <c r="CU27" s="603"/>
      <c r="CV27" s="603"/>
      <c r="CW27" s="603"/>
      <c r="CX27" s="603"/>
      <c r="CY27" s="604"/>
      <c r="CZ27" s="605">
        <v>8.8000000000000007</v>
      </c>
      <c r="DA27" s="606"/>
      <c r="DB27" s="606"/>
      <c r="DC27" s="607"/>
      <c r="DD27" s="608">
        <v>57092</v>
      </c>
      <c r="DE27" s="603"/>
      <c r="DF27" s="603"/>
      <c r="DG27" s="603"/>
      <c r="DH27" s="603"/>
      <c r="DI27" s="603"/>
      <c r="DJ27" s="603"/>
      <c r="DK27" s="604"/>
      <c r="DL27" s="608">
        <v>46083</v>
      </c>
      <c r="DM27" s="603"/>
      <c r="DN27" s="603"/>
      <c r="DO27" s="603"/>
      <c r="DP27" s="603"/>
      <c r="DQ27" s="603"/>
      <c r="DR27" s="603"/>
      <c r="DS27" s="603"/>
      <c r="DT27" s="603"/>
      <c r="DU27" s="603"/>
      <c r="DV27" s="604"/>
      <c r="DW27" s="605">
        <v>1.9</v>
      </c>
      <c r="DX27" s="606"/>
      <c r="DY27" s="606"/>
      <c r="DZ27" s="606"/>
      <c r="EA27" s="606"/>
      <c r="EB27" s="606"/>
      <c r="EC27" s="639"/>
    </row>
    <row r="28" spans="2:133" ht="11.25" customHeight="1" x14ac:dyDescent="0.15">
      <c r="B28" s="599" t="s">
        <v>392</v>
      </c>
      <c r="C28" s="600"/>
      <c r="D28" s="600"/>
      <c r="E28" s="600"/>
      <c r="F28" s="600"/>
      <c r="G28" s="600"/>
      <c r="H28" s="600"/>
      <c r="I28" s="600"/>
      <c r="J28" s="600"/>
      <c r="K28" s="600"/>
      <c r="L28" s="600"/>
      <c r="M28" s="600"/>
      <c r="N28" s="600"/>
      <c r="O28" s="600"/>
      <c r="P28" s="600"/>
      <c r="Q28" s="601"/>
      <c r="R28" s="602">
        <v>596</v>
      </c>
      <c r="S28" s="616"/>
      <c r="T28" s="616"/>
      <c r="U28" s="616"/>
      <c r="V28" s="616"/>
      <c r="W28" s="616"/>
      <c r="X28" s="616"/>
      <c r="Y28" s="617"/>
      <c r="Z28" s="626">
        <v>0</v>
      </c>
      <c r="AA28" s="626"/>
      <c r="AB28" s="626"/>
      <c r="AC28" s="626"/>
      <c r="AD28" s="627">
        <v>596</v>
      </c>
      <c r="AE28" s="627"/>
      <c r="AF28" s="627"/>
      <c r="AG28" s="627"/>
      <c r="AH28" s="627"/>
      <c r="AI28" s="627"/>
      <c r="AJ28" s="627"/>
      <c r="AK28" s="627"/>
      <c r="AL28" s="605">
        <v>0</v>
      </c>
      <c r="AM28" s="618"/>
      <c r="AN28" s="618"/>
      <c r="AO28" s="628"/>
      <c r="AP28" s="599"/>
      <c r="AQ28" s="600"/>
      <c r="AR28" s="600"/>
      <c r="AS28" s="600"/>
      <c r="AT28" s="600"/>
      <c r="AU28" s="600"/>
      <c r="AV28" s="600"/>
      <c r="AW28" s="600"/>
      <c r="AX28" s="600"/>
      <c r="AY28" s="600"/>
      <c r="AZ28" s="600"/>
      <c r="BA28" s="600"/>
      <c r="BB28" s="600"/>
      <c r="BC28" s="600"/>
      <c r="BD28" s="600"/>
      <c r="BE28" s="600"/>
      <c r="BF28" s="601"/>
      <c r="BG28" s="602"/>
      <c r="BH28" s="616"/>
      <c r="BI28" s="616"/>
      <c r="BJ28" s="616"/>
      <c r="BK28" s="616"/>
      <c r="BL28" s="616"/>
      <c r="BM28" s="616"/>
      <c r="BN28" s="617"/>
      <c r="BO28" s="626"/>
      <c r="BP28" s="626"/>
      <c r="BQ28" s="626"/>
      <c r="BR28" s="626"/>
      <c r="BS28" s="608"/>
      <c r="BT28" s="616"/>
      <c r="BU28" s="616"/>
      <c r="BV28" s="616"/>
      <c r="BW28" s="616"/>
      <c r="BX28" s="616"/>
      <c r="BY28" s="616"/>
      <c r="BZ28" s="616"/>
      <c r="CA28" s="616"/>
      <c r="CB28" s="638"/>
      <c r="CD28" s="599" t="s">
        <v>385</v>
      </c>
      <c r="CE28" s="600"/>
      <c r="CF28" s="600"/>
      <c r="CG28" s="600"/>
      <c r="CH28" s="600"/>
      <c r="CI28" s="600"/>
      <c r="CJ28" s="600"/>
      <c r="CK28" s="600"/>
      <c r="CL28" s="600"/>
      <c r="CM28" s="600"/>
      <c r="CN28" s="600"/>
      <c r="CO28" s="600"/>
      <c r="CP28" s="600"/>
      <c r="CQ28" s="601"/>
      <c r="CR28" s="602">
        <v>625467</v>
      </c>
      <c r="CS28" s="616"/>
      <c r="CT28" s="616"/>
      <c r="CU28" s="616"/>
      <c r="CV28" s="616"/>
      <c r="CW28" s="616"/>
      <c r="CX28" s="616"/>
      <c r="CY28" s="617"/>
      <c r="CZ28" s="605">
        <v>10.4</v>
      </c>
      <c r="DA28" s="606"/>
      <c r="DB28" s="606"/>
      <c r="DC28" s="607"/>
      <c r="DD28" s="608">
        <v>622289</v>
      </c>
      <c r="DE28" s="616"/>
      <c r="DF28" s="616"/>
      <c r="DG28" s="616"/>
      <c r="DH28" s="616"/>
      <c r="DI28" s="616"/>
      <c r="DJ28" s="616"/>
      <c r="DK28" s="617"/>
      <c r="DL28" s="608">
        <v>354689</v>
      </c>
      <c r="DM28" s="616"/>
      <c r="DN28" s="616"/>
      <c r="DO28" s="616"/>
      <c r="DP28" s="616"/>
      <c r="DQ28" s="616"/>
      <c r="DR28" s="616"/>
      <c r="DS28" s="616"/>
      <c r="DT28" s="616"/>
      <c r="DU28" s="616"/>
      <c r="DV28" s="617"/>
      <c r="DW28" s="605">
        <v>15</v>
      </c>
      <c r="DX28" s="606"/>
      <c r="DY28" s="606"/>
      <c r="DZ28" s="606"/>
      <c r="EA28" s="606"/>
      <c r="EB28" s="606"/>
      <c r="EC28" s="639"/>
    </row>
    <row r="29" spans="2:133" ht="11.25" customHeight="1" x14ac:dyDescent="0.15">
      <c r="B29" s="599" t="s">
        <v>163</v>
      </c>
      <c r="C29" s="600"/>
      <c r="D29" s="600"/>
      <c r="E29" s="600"/>
      <c r="F29" s="600"/>
      <c r="G29" s="600"/>
      <c r="H29" s="600"/>
      <c r="I29" s="600"/>
      <c r="J29" s="600"/>
      <c r="K29" s="600"/>
      <c r="L29" s="600"/>
      <c r="M29" s="600"/>
      <c r="N29" s="600"/>
      <c r="O29" s="600"/>
      <c r="P29" s="600"/>
      <c r="Q29" s="601"/>
      <c r="R29" s="602">
        <v>7700</v>
      </c>
      <c r="S29" s="616"/>
      <c r="T29" s="616"/>
      <c r="U29" s="616"/>
      <c r="V29" s="616"/>
      <c r="W29" s="616"/>
      <c r="X29" s="616"/>
      <c r="Y29" s="617"/>
      <c r="Z29" s="626">
        <v>0.1</v>
      </c>
      <c r="AA29" s="626"/>
      <c r="AB29" s="626"/>
      <c r="AC29" s="626"/>
      <c r="AD29" s="627" t="s">
        <v>204</v>
      </c>
      <c r="AE29" s="627"/>
      <c r="AF29" s="627"/>
      <c r="AG29" s="627"/>
      <c r="AH29" s="627"/>
      <c r="AI29" s="627"/>
      <c r="AJ29" s="627"/>
      <c r="AK29" s="627"/>
      <c r="AL29" s="605" t="s">
        <v>204</v>
      </c>
      <c r="AM29" s="618"/>
      <c r="AN29" s="618"/>
      <c r="AO29" s="628"/>
      <c r="AP29" s="577"/>
      <c r="AQ29" s="578"/>
      <c r="AR29" s="578"/>
      <c r="AS29" s="578"/>
      <c r="AT29" s="578"/>
      <c r="AU29" s="578"/>
      <c r="AV29" s="578"/>
      <c r="AW29" s="578"/>
      <c r="AX29" s="578"/>
      <c r="AY29" s="578"/>
      <c r="AZ29" s="578"/>
      <c r="BA29" s="578"/>
      <c r="BB29" s="578"/>
      <c r="BC29" s="578"/>
      <c r="BD29" s="578"/>
      <c r="BE29" s="578"/>
      <c r="BF29" s="579"/>
      <c r="BG29" s="602"/>
      <c r="BH29" s="616"/>
      <c r="BI29" s="616"/>
      <c r="BJ29" s="616"/>
      <c r="BK29" s="616"/>
      <c r="BL29" s="616"/>
      <c r="BM29" s="616"/>
      <c r="BN29" s="617"/>
      <c r="BO29" s="626"/>
      <c r="BP29" s="626"/>
      <c r="BQ29" s="626"/>
      <c r="BR29" s="626"/>
      <c r="BS29" s="627"/>
      <c r="BT29" s="627"/>
      <c r="BU29" s="627"/>
      <c r="BV29" s="627"/>
      <c r="BW29" s="627"/>
      <c r="BX29" s="627"/>
      <c r="BY29" s="627"/>
      <c r="BZ29" s="627"/>
      <c r="CA29" s="627"/>
      <c r="CB29" s="661"/>
      <c r="CD29" s="386" t="s">
        <v>181</v>
      </c>
      <c r="CE29" s="388"/>
      <c r="CF29" s="599" t="s">
        <v>26</v>
      </c>
      <c r="CG29" s="600"/>
      <c r="CH29" s="600"/>
      <c r="CI29" s="600"/>
      <c r="CJ29" s="600"/>
      <c r="CK29" s="600"/>
      <c r="CL29" s="600"/>
      <c r="CM29" s="600"/>
      <c r="CN29" s="600"/>
      <c r="CO29" s="600"/>
      <c r="CP29" s="600"/>
      <c r="CQ29" s="601"/>
      <c r="CR29" s="602">
        <v>625467</v>
      </c>
      <c r="CS29" s="603"/>
      <c r="CT29" s="603"/>
      <c r="CU29" s="603"/>
      <c r="CV29" s="603"/>
      <c r="CW29" s="603"/>
      <c r="CX29" s="603"/>
      <c r="CY29" s="604"/>
      <c r="CZ29" s="605">
        <v>10.4</v>
      </c>
      <c r="DA29" s="606"/>
      <c r="DB29" s="606"/>
      <c r="DC29" s="607"/>
      <c r="DD29" s="608">
        <v>622289</v>
      </c>
      <c r="DE29" s="603"/>
      <c r="DF29" s="603"/>
      <c r="DG29" s="603"/>
      <c r="DH29" s="603"/>
      <c r="DI29" s="603"/>
      <c r="DJ29" s="603"/>
      <c r="DK29" s="604"/>
      <c r="DL29" s="608">
        <v>354689</v>
      </c>
      <c r="DM29" s="603"/>
      <c r="DN29" s="603"/>
      <c r="DO29" s="603"/>
      <c r="DP29" s="603"/>
      <c r="DQ29" s="603"/>
      <c r="DR29" s="603"/>
      <c r="DS29" s="603"/>
      <c r="DT29" s="603"/>
      <c r="DU29" s="603"/>
      <c r="DV29" s="604"/>
      <c r="DW29" s="605">
        <v>15</v>
      </c>
      <c r="DX29" s="606"/>
      <c r="DY29" s="606"/>
      <c r="DZ29" s="606"/>
      <c r="EA29" s="606"/>
      <c r="EB29" s="606"/>
      <c r="EC29" s="639"/>
    </row>
    <row r="30" spans="2:133" ht="11.25" customHeight="1" x14ac:dyDescent="0.15">
      <c r="B30" s="599" t="s">
        <v>316</v>
      </c>
      <c r="C30" s="600"/>
      <c r="D30" s="600"/>
      <c r="E30" s="600"/>
      <c r="F30" s="600"/>
      <c r="G30" s="600"/>
      <c r="H30" s="600"/>
      <c r="I30" s="600"/>
      <c r="J30" s="600"/>
      <c r="K30" s="600"/>
      <c r="L30" s="600"/>
      <c r="M30" s="600"/>
      <c r="N30" s="600"/>
      <c r="O30" s="600"/>
      <c r="P30" s="600"/>
      <c r="Q30" s="601"/>
      <c r="R30" s="602">
        <v>26817</v>
      </c>
      <c r="S30" s="616"/>
      <c r="T30" s="616"/>
      <c r="U30" s="616"/>
      <c r="V30" s="616"/>
      <c r="W30" s="616"/>
      <c r="X30" s="616"/>
      <c r="Y30" s="617"/>
      <c r="Z30" s="626">
        <v>0.4</v>
      </c>
      <c r="AA30" s="626"/>
      <c r="AB30" s="626"/>
      <c r="AC30" s="626"/>
      <c r="AD30" s="627" t="s">
        <v>204</v>
      </c>
      <c r="AE30" s="627"/>
      <c r="AF30" s="627"/>
      <c r="AG30" s="627"/>
      <c r="AH30" s="627"/>
      <c r="AI30" s="627"/>
      <c r="AJ30" s="627"/>
      <c r="AK30" s="627"/>
      <c r="AL30" s="605" t="s">
        <v>204</v>
      </c>
      <c r="AM30" s="618"/>
      <c r="AN30" s="618"/>
      <c r="AO30" s="628"/>
      <c r="AP30" s="512" t="s">
        <v>318</v>
      </c>
      <c r="AQ30" s="513"/>
      <c r="AR30" s="513"/>
      <c r="AS30" s="513"/>
      <c r="AT30" s="513"/>
      <c r="AU30" s="513"/>
      <c r="AV30" s="513"/>
      <c r="AW30" s="513"/>
      <c r="AX30" s="513"/>
      <c r="AY30" s="513"/>
      <c r="AZ30" s="513"/>
      <c r="BA30" s="513"/>
      <c r="BB30" s="513"/>
      <c r="BC30" s="513"/>
      <c r="BD30" s="513"/>
      <c r="BE30" s="513"/>
      <c r="BF30" s="555"/>
      <c r="BG30" s="512" t="s">
        <v>394</v>
      </c>
      <c r="BH30" s="659"/>
      <c r="BI30" s="659"/>
      <c r="BJ30" s="659"/>
      <c r="BK30" s="659"/>
      <c r="BL30" s="659"/>
      <c r="BM30" s="659"/>
      <c r="BN30" s="659"/>
      <c r="BO30" s="659"/>
      <c r="BP30" s="659"/>
      <c r="BQ30" s="660"/>
      <c r="BR30" s="512" t="s">
        <v>395</v>
      </c>
      <c r="BS30" s="659"/>
      <c r="BT30" s="659"/>
      <c r="BU30" s="659"/>
      <c r="BV30" s="659"/>
      <c r="BW30" s="659"/>
      <c r="BX30" s="659"/>
      <c r="BY30" s="659"/>
      <c r="BZ30" s="659"/>
      <c r="CA30" s="659"/>
      <c r="CB30" s="660"/>
      <c r="CD30" s="389"/>
      <c r="CE30" s="391"/>
      <c r="CF30" s="599" t="s">
        <v>396</v>
      </c>
      <c r="CG30" s="600"/>
      <c r="CH30" s="600"/>
      <c r="CI30" s="600"/>
      <c r="CJ30" s="600"/>
      <c r="CK30" s="600"/>
      <c r="CL30" s="600"/>
      <c r="CM30" s="600"/>
      <c r="CN30" s="600"/>
      <c r="CO30" s="600"/>
      <c r="CP30" s="600"/>
      <c r="CQ30" s="601"/>
      <c r="CR30" s="602">
        <v>612702</v>
      </c>
      <c r="CS30" s="616"/>
      <c r="CT30" s="616"/>
      <c r="CU30" s="616"/>
      <c r="CV30" s="616"/>
      <c r="CW30" s="616"/>
      <c r="CX30" s="616"/>
      <c r="CY30" s="617"/>
      <c r="CZ30" s="605">
        <v>10.1</v>
      </c>
      <c r="DA30" s="606"/>
      <c r="DB30" s="606"/>
      <c r="DC30" s="607"/>
      <c r="DD30" s="608">
        <v>609524</v>
      </c>
      <c r="DE30" s="616"/>
      <c r="DF30" s="616"/>
      <c r="DG30" s="616"/>
      <c r="DH30" s="616"/>
      <c r="DI30" s="616"/>
      <c r="DJ30" s="616"/>
      <c r="DK30" s="617"/>
      <c r="DL30" s="608">
        <v>341924</v>
      </c>
      <c r="DM30" s="616"/>
      <c r="DN30" s="616"/>
      <c r="DO30" s="616"/>
      <c r="DP30" s="616"/>
      <c r="DQ30" s="616"/>
      <c r="DR30" s="616"/>
      <c r="DS30" s="616"/>
      <c r="DT30" s="616"/>
      <c r="DU30" s="616"/>
      <c r="DV30" s="617"/>
      <c r="DW30" s="605">
        <v>14.5</v>
      </c>
      <c r="DX30" s="606"/>
      <c r="DY30" s="606"/>
      <c r="DZ30" s="606"/>
      <c r="EA30" s="606"/>
      <c r="EB30" s="606"/>
      <c r="EC30" s="639"/>
    </row>
    <row r="31" spans="2:133" ht="11.25" customHeight="1" x14ac:dyDescent="0.15">
      <c r="B31" s="599" t="s">
        <v>22</v>
      </c>
      <c r="C31" s="600"/>
      <c r="D31" s="600"/>
      <c r="E31" s="600"/>
      <c r="F31" s="600"/>
      <c r="G31" s="600"/>
      <c r="H31" s="600"/>
      <c r="I31" s="600"/>
      <c r="J31" s="600"/>
      <c r="K31" s="600"/>
      <c r="L31" s="600"/>
      <c r="M31" s="600"/>
      <c r="N31" s="600"/>
      <c r="O31" s="600"/>
      <c r="P31" s="600"/>
      <c r="Q31" s="601"/>
      <c r="R31" s="602">
        <v>10991</v>
      </c>
      <c r="S31" s="616"/>
      <c r="T31" s="616"/>
      <c r="U31" s="616"/>
      <c r="V31" s="616"/>
      <c r="W31" s="616"/>
      <c r="X31" s="616"/>
      <c r="Y31" s="617"/>
      <c r="Z31" s="626">
        <v>0.2</v>
      </c>
      <c r="AA31" s="626"/>
      <c r="AB31" s="626"/>
      <c r="AC31" s="626"/>
      <c r="AD31" s="627" t="s">
        <v>204</v>
      </c>
      <c r="AE31" s="627"/>
      <c r="AF31" s="627"/>
      <c r="AG31" s="627"/>
      <c r="AH31" s="627"/>
      <c r="AI31" s="627"/>
      <c r="AJ31" s="627"/>
      <c r="AK31" s="627"/>
      <c r="AL31" s="605" t="s">
        <v>204</v>
      </c>
      <c r="AM31" s="618"/>
      <c r="AN31" s="618"/>
      <c r="AO31" s="628"/>
      <c r="AP31" s="378" t="s">
        <v>11</v>
      </c>
      <c r="AQ31" s="379"/>
      <c r="AR31" s="379"/>
      <c r="AS31" s="379"/>
      <c r="AT31" s="595" t="s">
        <v>397</v>
      </c>
      <c r="AU31" s="45"/>
      <c r="AV31" s="45"/>
      <c r="AW31" s="45"/>
      <c r="AX31" s="646" t="s">
        <v>278</v>
      </c>
      <c r="AY31" s="647"/>
      <c r="AZ31" s="647"/>
      <c r="BA31" s="647"/>
      <c r="BB31" s="647"/>
      <c r="BC31" s="647"/>
      <c r="BD31" s="647"/>
      <c r="BE31" s="647"/>
      <c r="BF31" s="648"/>
      <c r="BG31" s="656">
        <v>99.7</v>
      </c>
      <c r="BH31" s="654"/>
      <c r="BI31" s="654"/>
      <c r="BJ31" s="654"/>
      <c r="BK31" s="654"/>
      <c r="BL31" s="654"/>
      <c r="BM31" s="653">
        <v>98.5</v>
      </c>
      <c r="BN31" s="654"/>
      <c r="BO31" s="654"/>
      <c r="BP31" s="654"/>
      <c r="BQ31" s="655"/>
      <c r="BR31" s="656">
        <v>98.9</v>
      </c>
      <c r="BS31" s="654"/>
      <c r="BT31" s="654"/>
      <c r="BU31" s="654"/>
      <c r="BV31" s="654"/>
      <c r="BW31" s="654"/>
      <c r="BX31" s="653">
        <v>97</v>
      </c>
      <c r="BY31" s="654"/>
      <c r="BZ31" s="654"/>
      <c r="CA31" s="654"/>
      <c r="CB31" s="655"/>
      <c r="CD31" s="389"/>
      <c r="CE31" s="391"/>
      <c r="CF31" s="599" t="s">
        <v>317</v>
      </c>
      <c r="CG31" s="600"/>
      <c r="CH31" s="600"/>
      <c r="CI31" s="600"/>
      <c r="CJ31" s="600"/>
      <c r="CK31" s="600"/>
      <c r="CL31" s="600"/>
      <c r="CM31" s="600"/>
      <c r="CN31" s="600"/>
      <c r="CO31" s="600"/>
      <c r="CP31" s="600"/>
      <c r="CQ31" s="601"/>
      <c r="CR31" s="602">
        <v>12765</v>
      </c>
      <c r="CS31" s="603"/>
      <c r="CT31" s="603"/>
      <c r="CU31" s="603"/>
      <c r="CV31" s="603"/>
      <c r="CW31" s="603"/>
      <c r="CX31" s="603"/>
      <c r="CY31" s="604"/>
      <c r="CZ31" s="605">
        <v>0.2</v>
      </c>
      <c r="DA31" s="606"/>
      <c r="DB31" s="606"/>
      <c r="DC31" s="607"/>
      <c r="DD31" s="608">
        <v>12765</v>
      </c>
      <c r="DE31" s="603"/>
      <c r="DF31" s="603"/>
      <c r="DG31" s="603"/>
      <c r="DH31" s="603"/>
      <c r="DI31" s="603"/>
      <c r="DJ31" s="603"/>
      <c r="DK31" s="604"/>
      <c r="DL31" s="608">
        <v>12765</v>
      </c>
      <c r="DM31" s="603"/>
      <c r="DN31" s="603"/>
      <c r="DO31" s="603"/>
      <c r="DP31" s="603"/>
      <c r="DQ31" s="603"/>
      <c r="DR31" s="603"/>
      <c r="DS31" s="603"/>
      <c r="DT31" s="603"/>
      <c r="DU31" s="603"/>
      <c r="DV31" s="604"/>
      <c r="DW31" s="605">
        <v>0.5</v>
      </c>
      <c r="DX31" s="606"/>
      <c r="DY31" s="606"/>
      <c r="DZ31" s="606"/>
      <c r="EA31" s="606"/>
      <c r="EB31" s="606"/>
      <c r="EC31" s="639"/>
    </row>
    <row r="32" spans="2:133" ht="11.25" customHeight="1" x14ac:dyDescent="0.15">
      <c r="B32" s="599" t="s">
        <v>347</v>
      </c>
      <c r="C32" s="600"/>
      <c r="D32" s="600"/>
      <c r="E32" s="600"/>
      <c r="F32" s="600"/>
      <c r="G32" s="600"/>
      <c r="H32" s="600"/>
      <c r="I32" s="600"/>
      <c r="J32" s="600"/>
      <c r="K32" s="600"/>
      <c r="L32" s="600"/>
      <c r="M32" s="600"/>
      <c r="N32" s="600"/>
      <c r="O32" s="600"/>
      <c r="P32" s="600"/>
      <c r="Q32" s="601"/>
      <c r="R32" s="602">
        <v>929151</v>
      </c>
      <c r="S32" s="616"/>
      <c r="T32" s="616"/>
      <c r="U32" s="616"/>
      <c r="V32" s="616"/>
      <c r="W32" s="616"/>
      <c r="X32" s="616"/>
      <c r="Y32" s="617"/>
      <c r="Z32" s="626">
        <v>14.6</v>
      </c>
      <c r="AA32" s="626"/>
      <c r="AB32" s="626"/>
      <c r="AC32" s="626"/>
      <c r="AD32" s="627" t="s">
        <v>204</v>
      </c>
      <c r="AE32" s="627"/>
      <c r="AF32" s="627"/>
      <c r="AG32" s="627"/>
      <c r="AH32" s="627"/>
      <c r="AI32" s="627"/>
      <c r="AJ32" s="627"/>
      <c r="AK32" s="627"/>
      <c r="AL32" s="605" t="s">
        <v>204</v>
      </c>
      <c r="AM32" s="618"/>
      <c r="AN32" s="618"/>
      <c r="AO32" s="628"/>
      <c r="AP32" s="593"/>
      <c r="AQ32" s="594"/>
      <c r="AR32" s="594"/>
      <c r="AS32" s="594"/>
      <c r="AT32" s="596"/>
      <c r="AU32" s="38" t="s">
        <v>254</v>
      </c>
      <c r="AV32" s="38"/>
      <c r="AW32" s="38"/>
      <c r="AX32" s="599" t="s">
        <v>292</v>
      </c>
      <c r="AY32" s="600"/>
      <c r="AZ32" s="600"/>
      <c r="BA32" s="600"/>
      <c r="BB32" s="600"/>
      <c r="BC32" s="600"/>
      <c r="BD32" s="600"/>
      <c r="BE32" s="600"/>
      <c r="BF32" s="601"/>
      <c r="BG32" s="657">
        <v>99.7</v>
      </c>
      <c r="BH32" s="603"/>
      <c r="BI32" s="603"/>
      <c r="BJ32" s="603"/>
      <c r="BK32" s="603"/>
      <c r="BL32" s="603"/>
      <c r="BM32" s="618">
        <v>97.9</v>
      </c>
      <c r="BN32" s="658"/>
      <c r="BO32" s="658"/>
      <c r="BP32" s="658"/>
      <c r="BQ32" s="637"/>
      <c r="BR32" s="657">
        <v>99.5</v>
      </c>
      <c r="BS32" s="603"/>
      <c r="BT32" s="603"/>
      <c r="BU32" s="603"/>
      <c r="BV32" s="603"/>
      <c r="BW32" s="603"/>
      <c r="BX32" s="618">
        <v>96.5</v>
      </c>
      <c r="BY32" s="658"/>
      <c r="BZ32" s="658"/>
      <c r="CA32" s="658"/>
      <c r="CB32" s="637"/>
      <c r="CD32" s="392"/>
      <c r="CE32" s="394"/>
      <c r="CF32" s="599" t="s">
        <v>399</v>
      </c>
      <c r="CG32" s="600"/>
      <c r="CH32" s="600"/>
      <c r="CI32" s="600"/>
      <c r="CJ32" s="600"/>
      <c r="CK32" s="600"/>
      <c r="CL32" s="600"/>
      <c r="CM32" s="600"/>
      <c r="CN32" s="600"/>
      <c r="CO32" s="600"/>
      <c r="CP32" s="600"/>
      <c r="CQ32" s="601"/>
      <c r="CR32" s="602" t="s">
        <v>204</v>
      </c>
      <c r="CS32" s="616"/>
      <c r="CT32" s="616"/>
      <c r="CU32" s="616"/>
      <c r="CV32" s="616"/>
      <c r="CW32" s="616"/>
      <c r="CX32" s="616"/>
      <c r="CY32" s="617"/>
      <c r="CZ32" s="605" t="s">
        <v>204</v>
      </c>
      <c r="DA32" s="606"/>
      <c r="DB32" s="606"/>
      <c r="DC32" s="607"/>
      <c r="DD32" s="608" t="s">
        <v>204</v>
      </c>
      <c r="DE32" s="616"/>
      <c r="DF32" s="616"/>
      <c r="DG32" s="616"/>
      <c r="DH32" s="616"/>
      <c r="DI32" s="616"/>
      <c r="DJ32" s="616"/>
      <c r="DK32" s="617"/>
      <c r="DL32" s="608" t="s">
        <v>204</v>
      </c>
      <c r="DM32" s="616"/>
      <c r="DN32" s="616"/>
      <c r="DO32" s="616"/>
      <c r="DP32" s="616"/>
      <c r="DQ32" s="616"/>
      <c r="DR32" s="616"/>
      <c r="DS32" s="616"/>
      <c r="DT32" s="616"/>
      <c r="DU32" s="616"/>
      <c r="DV32" s="617"/>
      <c r="DW32" s="605" t="s">
        <v>204</v>
      </c>
      <c r="DX32" s="606"/>
      <c r="DY32" s="606"/>
      <c r="DZ32" s="606"/>
      <c r="EA32" s="606"/>
      <c r="EB32" s="606"/>
      <c r="EC32" s="639"/>
    </row>
    <row r="33" spans="2:133" ht="11.25" customHeight="1" x14ac:dyDescent="0.15">
      <c r="B33" s="649" t="s">
        <v>58</v>
      </c>
      <c r="C33" s="650"/>
      <c r="D33" s="650"/>
      <c r="E33" s="650"/>
      <c r="F33" s="650"/>
      <c r="G33" s="650"/>
      <c r="H33" s="650"/>
      <c r="I33" s="650"/>
      <c r="J33" s="650"/>
      <c r="K33" s="650"/>
      <c r="L33" s="650"/>
      <c r="M33" s="650"/>
      <c r="N33" s="650"/>
      <c r="O33" s="650"/>
      <c r="P33" s="650"/>
      <c r="Q33" s="651"/>
      <c r="R33" s="602" t="s">
        <v>204</v>
      </c>
      <c r="S33" s="616"/>
      <c r="T33" s="616"/>
      <c r="U33" s="616"/>
      <c r="V33" s="616"/>
      <c r="W33" s="616"/>
      <c r="X33" s="616"/>
      <c r="Y33" s="617"/>
      <c r="Z33" s="626" t="s">
        <v>204</v>
      </c>
      <c r="AA33" s="626"/>
      <c r="AB33" s="626"/>
      <c r="AC33" s="626"/>
      <c r="AD33" s="627" t="s">
        <v>204</v>
      </c>
      <c r="AE33" s="627"/>
      <c r="AF33" s="627"/>
      <c r="AG33" s="627"/>
      <c r="AH33" s="627"/>
      <c r="AI33" s="627"/>
      <c r="AJ33" s="627"/>
      <c r="AK33" s="627"/>
      <c r="AL33" s="605" t="s">
        <v>204</v>
      </c>
      <c r="AM33" s="618"/>
      <c r="AN33" s="618"/>
      <c r="AO33" s="628"/>
      <c r="AP33" s="381"/>
      <c r="AQ33" s="382"/>
      <c r="AR33" s="382"/>
      <c r="AS33" s="382"/>
      <c r="AT33" s="597"/>
      <c r="AU33" s="46"/>
      <c r="AV33" s="46"/>
      <c r="AW33" s="46"/>
      <c r="AX33" s="577" t="s">
        <v>167</v>
      </c>
      <c r="AY33" s="578"/>
      <c r="AZ33" s="578"/>
      <c r="BA33" s="578"/>
      <c r="BB33" s="578"/>
      <c r="BC33" s="578"/>
      <c r="BD33" s="578"/>
      <c r="BE33" s="578"/>
      <c r="BF33" s="579"/>
      <c r="BG33" s="652">
        <v>99.7</v>
      </c>
      <c r="BH33" s="581"/>
      <c r="BI33" s="581"/>
      <c r="BJ33" s="581"/>
      <c r="BK33" s="581"/>
      <c r="BL33" s="581"/>
      <c r="BM33" s="624">
        <v>98.8</v>
      </c>
      <c r="BN33" s="581"/>
      <c r="BO33" s="581"/>
      <c r="BP33" s="581"/>
      <c r="BQ33" s="632"/>
      <c r="BR33" s="652">
        <v>98.6</v>
      </c>
      <c r="BS33" s="581"/>
      <c r="BT33" s="581"/>
      <c r="BU33" s="581"/>
      <c r="BV33" s="581"/>
      <c r="BW33" s="581"/>
      <c r="BX33" s="624">
        <v>97.4</v>
      </c>
      <c r="BY33" s="581"/>
      <c r="BZ33" s="581"/>
      <c r="CA33" s="581"/>
      <c r="CB33" s="632"/>
      <c r="CD33" s="599" t="s">
        <v>400</v>
      </c>
      <c r="CE33" s="600"/>
      <c r="CF33" s="600"/>
      <c r="CG33" s="600"/>
      <c r="CH33" s="600"/>
      <c r="CI33" s="600"/>
      <c r="CJ33" s="600"/>
      <c r="CK33" s="600"/>
      <c r="CL33" s="600"/>
      <c r="CM33" s="600"/>
      <c r="CN33" s="600"/>
      <c r="CO33" s="600"/>
      <c r="CP33" s="600"/>
      <c r="CQ33" s="601"/>
      <c r="CR33" s="602">
        <v>1985943</v>
      </c>
      <c r="CS33" s="603"/>
      <c r="CT33" s="603"/>
      <c r="CU33" s="603"/>
      <c r="CV33" s="603"/>
      <c r="CW33" s="603"/>
      <c r="CX33" s="603"/>
      <c r="CY33" s="604"/>
      <c r="CZ33" s="605">
        <v>32.9</v>
      </c>
      <c r="DA33" s="606"/>
      <c r="DB33" s="606"/>
      <c r="DC33" s="607"/>
      <c r="DD33" s="608">
        <v>1441379</v>
      </c>
      <c r="DE33" s="603"/>
      <c r="DF33" s="603"/>
      <c r="DG33" s="603"/>
      <c r="DH33" s="603"/>
      <c r="DI33" s="603"/>
      <c r="DJ33" s="603"/>
      <c r="DK33" s="604"/>
      <c r="DL33" s="608">
        <v>862414</v>
      </c>
      <c r="DM33" s="603"/>
      <c r="DN33" s="603"/>
      <c r="DO33" s="603"/>
      <c r="DP33" s="603"/>
      <c r="DQ33" s="603"/>
      <c r="DR33" s="603"/>
      <c r="DS33" s="603"/>
      <c r="DT33" s="603"/>
      <c r="DU33" s="603"/>
      <c r="DV33" s="604"/>
      <c r="DW33" s="605">
        <v>36.5</v>
      </c>
      <c r="DX33" s="606"/>
      <c r="DY33" s="606"/>
      <c r="DZ33" s="606"/>
      <c r="EA33" s="606"/>
      <c r="EB33" s="606"/>
      <c r="EC33" s="639"/>
    </row>
    <row r="34" spans="2:133" ht="11.25" customHeight="1" x14ac:dyDescent="0.15">
      <c r="B34" s="599" t="s">
        <v>404</v>
      </c>
      <c r="C34" s="600"/>
      <c r="D34" s="600"/>
      <c r="E34" s="600"/>
      <c r="F34" s="600"/>
      <c r="G34" s="600"/>
      <c r="H34" s="600"/>
      <c r="I34" s="600"/>
      <c r="J34" s="600"/>
      <c r="K34" s="600"/>
      <c r="L34" s="600"/>
      <c r="M34" s="600"/>
      <c r="N34" s="600"/>
      <c r="O34" s="600"/>
      <c r="P34" s="600"/>
      <c r="Q34" s="601"/>
      <c r="R34" s="602">
        <v>348522</v>
      </c>
      <c r="S34" s="616"/>
      <c r="T34" s="616"/>
      <c r="U34" s="616"/>
      <c r="V34" s="616"/>
      <c r="W34" s="616"/>
      <c r="X34" s="616"/>
      <c r="Y34" s="617"/>
      <c r="Z34" s="626">
        <v>5.5</v>
      </c>
      <c r="AA34" s="626"/>
      <c r="AB34" s="626"/>
      <c r="AC34" s="626"/>
      <c r="AD34" s="627" t="s">
        <v>204</v>
      </c>
      <c r="AE34" s="627"/>
      <c r="AF34" s="627"/>
      <c r="AG34" s="627"/>
      <c r="AH34" s="627"/>
      <c r="AI34" s="627"/>
      <c r="AJ34" s="627"/>
      <c r="AK34" s="627"/>
      <c r="AL34" s="605" t="s">
        <v>204</v>
      </c>
      <c r="AM34" s="618"/>
      <c r="AN34" s="618"/>
      <c r="AO34" s="628"/>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9" t="s">
        <v>405</v>
      </c>
      <c r="CE34" s="600"/>
      <c r="CF34" s="600"/>
      <c r="CG34" s="600"/>
      <c r="CH34" s="600"/>
      <c r="CI34" s="600"/>
      <c r="CJ34" s="600"/>
      <c r="CK34" s="600"/>
      <c r="CL34" s="600"/>
      <c r="CM34" s="600"/>
      <c r="CN34" s="600"/>
      <c r="CO34" s="600"/>
      <c r="CP34" s="600"/>
      <c r="CQ34" s="601"/>
      <c r="CR34" s="602">
        <v>733206</v>
      </c>
      <c r="CS34" s="616"/>
      <c r="CT34" s="616"/>
      <c r="CU34" s="616"/>
      <c r="CV34" s="616"/>
      <c r="CW34" s="616"/>
      <c r="CX34" s="616"/>
      <c r="CY34" s="617"/>
      <c r="CZ34" s="605">
        <v>12.1</v>
      </c>
      <c r="DA34" s="606"/>
      <c r="DB34" s="606"/>
      <c r="DC34" s="607"/>
      <c r="DD34" s="608">
        <v>374275</v>
      </c>
      <c r="DE34" s="616"/>
      <c r="DF34" s="616"/>
      <c r="DG34" s="616"/>
      <c r="DH34" s="616"/>
      <c r="DI34" s="616"/>
      <c r="DJ34" s="616"/>
      <c r="DK34" s="617"/>
      <c r="DL34" s="608">
        <v>232558</v>
      </c>
      <c r="DM34" s="616"/>
      <c r="DN34" s="616"/>
      <c r="DO34" s="616"/>
      <c r="DP34" s="616"/>
      <c r="DQ34" s="616"/>
      <c r="DR34" s="616"/>
      <c r="DS34" s="616"/>
      <c r="DT34" s="616"/>
      <c r="DU34" s="616"/>
      <c r="DV34" s="617"/>
      <c r="DW34" s="605">
        <v>9.8000000000000007</v>
      </c>
      <c r="DX34" s="606"/>
      <c r="DY34" s="606"/>
      <c r="DZ34" s="606"/>
      <c r="EA34" s="606"/>
      <c r="EB34" s="606"/>
      <c r="EC34" s="639"/>
    </row>
    <row r="35" spans="2:133" ht="11.25" customHeight="1" x14ac:dyDescent="0.15">
      <c r="B35" s="599" t="s">
        <v>225</v>
      </c>
      <c r="C35" s="600"/>
      <c r="D35" s="600"/>
      <c r="E35" s="600"/>
      <c r="F35" s="600"/>
      <c r="G35" s="600"/>
      <c r="H35" s="600"/>
      <c r="I35" s="600"/>
      <c r="J35" s="600"/>
      <c r="K35" s="600"/>
      <c r="L35" s="600"/>
      <c r="M35" s="600"/>
      <c r="N35" s="600"/>
      <c r="O35" s="600"/>
      <c r="P35" s="600"/>
      <c r="Q35" s="601"/>
      <c r="R35" s="602">
        <v>24138</v>
      </c>
      <c r="S35" s="616"/>
      <c r="T35" s="616"/>
      <c r="U35" s="616"/>
      <c r="V35" s="616"/>
      <c r="W35" s="616"/>
      <c r="X35" s="616"/>
      <c r="Y35" s="617"/>
      <c r="Z35" s="626">
        <v>0.4</v>
      </c>
      <c r="AA35" s="626"/>
      <c r="AB35" s="626"/>
      <c r="AC35" s="626"/>
      <c r="AD35" s="627" t="s">
        <v>204</v>
      </c>
      <c r="AE35" s="627"/>
      <c r="AF35" s="627"/>
      <c r="AG35" s="627"/>
      <c r="AH35" s="627"/>
      <c r="AI35" s="627"/>
      <c r="AJ35" s="627"/>
      <c r="AK35" s="627"/>
      <c r="AL35" s="605" t="s">
        <v>204</v>
      </c>
      <c r="AM35" s="618"/>
      <c r="AN35" s="618"/>
      <c r="AO35" s="628"/>
      <c r="AP35" s="15"/>
      <c r="AQ35" s="512" t="s">
        <v>407</v>
      </c>
      <c r="AR35" s="513"/>
      <c r="AS35" s="513"/>
      <c r="AT35" s="513"/>
      <c r="AU35" s="513"/>
      <c r="AV35" s="513"/>
      <c r="AW35" s="513"/>
      <c r="AX35" s="513"/>
      <c r="AY35" s="513"/>
      <c r="AZ35" s="513"/>
      <c r="BA35" s="513"/>
      <c r="BB35" s="513"/>
      <c r="BC35" s="513"/>
      <c r="BD35" s="513"/>
      <c r="BE35" s="513"/>
      <c r="BF35" s="555"/>
      <c r="BG35" s="512" t="s">
        <v>211</v>
      </c>
      <c r="BH35" s="513"/>
      <c r="BI35" s="513"/>
      <c r="BJ35" s="513"/>
      <c r="BK35" s="513"/>
      <c r="BL35" s="513"/>
      <c r="BM35" s="513"/>
      <c r="BN35" s="513"/>
      <c r="BO35" s="513"/>
      <c r="BP35" s="513"/>
      <c r="BQ35" s="513"/>
      <c r="BR35" s="513"/>
      <c r="BS35" s="513"/>
      <c r="BT35" s="513"/>
      <c r="BU35" s="513"/>
      <c r="BV35" s="513"/>
      <c r="BW35" s="513"/>
      <c r="BX35" s="513"/>
      <c r="BY35" s="513"/>
      <c r="BZ35" s="513"/>
      <c r="CA35" s="513"/>
      <c r="CB35" s="555"/>
      <c r="CD35" s="599" t="s">
        <v>408</v>
      </c>
      <c r="CE35" s="600"/>
      <c r="CF35" s="600"/>
      <c r="CG35" s="600"/>
      <c r="CH35" s="600"/>
      <c r="CI35" s="600"/>
      <c r="CJ35" s="600"/>
      <c r="CK35" s="600"/>
      <c r="CL35" s="600"/>
      <c r="CM35" s="600"/>
      <c r="CN35" s="600"/>
      <c r="CO35" s="600"/>
      <c r="CP35" s="600"/>
      <c r="CQ35" s="601"/>
      <c r="CR35" s="602">
        <v>18544</v>
      </c>
      <c r="CS35" s="603"/>
      <c r="CT35" s="603"/>
      <c r="CU35" s="603"/>
      <c r="CV35" s="603"/>
      <c r="CW35" s="603"/>
      <c r="CX35" s="603"/>
      <c r="CY35" s="604"/>
      <c r="CZ35" s="605">
        <v>0.3</v>
      </c>
      <c r="DA35" s="606"/>
      <c r="DB35" s="606"/>
      <c r="DC35" s="607"/>
      <c r="DD35" s="608">
        <v>8905</v>
      </c>
      <c r="DE35" s="603"/>
      <c r="DF35" s="603"/>
      <c r="DG35" s="603"/>
      <c r="DH35" s="603"/>
      <c r="DI35" s="603"/>
      <c r="DJ35" s="603"/>
      <c r="DK35" s="604"/>
      <c r="DL35" s="608">
        <v>8905</v>
      </c>
      <c r="DM35" s="603"/>
      <c r="DN35" s="603"/>
      <c r="DO35" s="603"/>
      <c r="DP35" s="603"/>
      <c r="DQ35" s="603"/>
      <c r="DR35" s="603"/>
      <c r="DS35" s="603"/>
      <c r="DT35" s="603"/>
      <c r="DU35" s="603"/>
      <c r="DV35" s="604"/>
      <c r="DW35" s="605">
        <v>0.4</v>
      </c>
      <c r="DX35" s="606"/>
      <c r="DY35" s="606"/>
      <c r="DZ35" s="606"/>
      <c r="EA35" s="606"/>
      <c r="EB35" s="606"/>
      <c r="EC35" s="639"/>
    </row>
    <row r="36" spans="2:133" ht="11.25" customHeight="1" x14ac:dyDescent="0.15">
      <c r="B36" s="599" t="s">
        <v>152</v>
      </c>
      <c r="C36" s="600"/>
      <c r="D36" s="600"/>
      <c r="E36" s="600"/>
      <c r="F36" s="600"/>
      <c r="G36" s="600"/>
      <c r="H36" s="600"/>
      <c r="I36" s="600"/>
      <c r="J36" s="600"/>
      <c r="K36" s="600"/>
      <c r="L36" s="600"/>
      <c r="M36" s="600"/>
      <c r="N36" s="600"/>
      <c r="O36" s="600"/>
      <c r="P36" s="600"/>
      <c r="Q36" s="601"/>
      <c r="R36" s="602">
        <v>278410</v>
      </c>
      <c r="S36" s="616"/>
      <c r="T36" s="616"/>
      <c r="U36" s="616"/>
      <c r="V36" s="616"/>
      <c r="W36" s="616"/>
      <c r="X36" s="616"/>
      <c r="Y36" s="617"/>
      <c r="Z36" s="626">
        <v>4.4000000000000004</v>
      </c>
      <c r="AA36" s="626"/>
      <c r="AB36" s="626"/>
      <c r="AC36" s="626"/>
      <c r="AD36" s="627" t="s">
        <v>204</v>
      </c>
      <c r="AE36" s="627"/>
      <c r="AF36" s="627"/>
      <c r="AG36" s="627"/>
      <c r="AH36" s="627"/>
      <c r="AI36" s="627"/>
      <c r="AJ36" s="627"/>
      <c r="AK36" s="627"/>
      <c r="AL36" s="605" t="s">
        <v>204</v>
      </c>
      <c r="AM36" s="618"/>
      <c r="AN36" s="618"/>
      <c r="AO36" s="628"/>
      <c r="AP36" s="15"/>
      <c r="AQ36" s="640" t="s">
        <v>390</v>
      </c>
      <c r="AR36" s="641"/>
      <c r="AS36" s="641"/>
      <c r="AT36" s="641"/>
      <c r="AU36" s="641"/>
      <c r="AV36" s="641"/>
      <c r="AW36" s="641"/>
      <c r="AX36" s="641"/>
      <c r="AY36" s="642"/>
      <c r="AZ36" s="643">
        <v>247138</v>
      </c>
      <c r="BA36" s="644"/>
      <c r="BB36" s="644"/>
      <c r="BC36" s="644"/>
      <c r="BD36" s="644"/>
      <c r="BE36" s="644"/>
      <c r="BF36" s="645"/>
      <c r="BG36" s="646" t="s">
        <v>411</v>
      </c>
      <c r="BH36" s="647"/>
      <c r="BI36" s="647"/>
      <c r="BJ36" s="647"/>
      <c r="BK36" s="647"/>
      <c r="BL36" s="647"/>
      <c r="BM36" s="647"/>
      <c r="BN36" s="647"/>
      <c r="BO36" s="647"/>
      <c r="BP36" s="647"/>
      <c r="BQ36" s="647"/>
      <c r="BR36" s="647"/>
      <c r="BS36" s="647"/>
      <c r="BT36" s="647"/>
      <c r="BU36" s="648"/>
      <c r="BV36" s="643">
        <v>2481</v>
      </c>
      <c r="BW36" s="644"/>
      <c r="BX36" s="644"/>
      <c r="BY36" s="644"/>
      <c r="BZ36" s="644"/>
      <c r="CA36" s="644"/>
      <c r="CB36" s="645"/>
      <c r="CD36" s="599" t="s">
        <v>33</v>
      </c>
      <c r="CE36" s="600"/>
      <c r="CF36" s="600"/>
      <c r="CG36" s="600"/>
      <c r="CH36" s="600"/>
      <c r="CI36" s="600"/>
      <c r="CJ36" s="600"/>
      <c r="CK36" s="600"/>
      <c r="CL36" s="600"/>
      <c r="CM36" s="600"/>
      <c r="CN36" s="600"/>
      <c r="CO36" s="600"/>
      <c r="CP36" s="600"/>
      <c r="CQ36" s="601"/>
      <c r="CR36" s="602">
        <v>664299</v>
      </c>
      <c r="CS36" s="616"/>
      <c r="CT36" s="616"/>
      <c r="CU36" s="616"/>
      <c r="CV36" s="616"/>
      <c r="CW36" s="616"/>
      <c r="CX36" s="616"/>
      <c r="CY36" s="617"/>
      <c r="CZ36" s="605">
        <v>11</v>
      </c>
      <c r="DA36" s="606"/>
      <c r="DB36" s="606"/>
      <c r="DC36" s="607"/>
      <c r="DD36" s="608">
        <v>559448</v>
      </c>
      <c r="DE36" s="616"/>
      <c r="DF36" s="616"/>
      <c r="DG36" s="616"/>
      <c r="DH36" s="616"/>
      <c r="DI36" s="616"/>
      <c r="DJ36" s="616"/>
      <c r="DK36" s="617"/>
      <c r="DL36" s="608">
        <v>448006</v>
      </c>
      <c r="DM36" s="616"/>
      <c r="DN36" s="616"/>
      <c r="DO36" s="616"/>
      <c r="DP36" s="616"/>
      <c r="DQ36" s="616"/>
      <c r="DR36" s="616"/>
      <c r="DS36" s="616"/>
      <c r="DT36" s="616"/>
      <c r="DU36" s="616"/>
      <c r="DV36" s="617"/>
      <c r="DW36" s="605">
        <v>18.899999999999999</v>
      </c>
      <c r="DX36" s="606"/>
      <c r="DY36" s="606"/>
      <c r="DZ36" s="606"/>
      <c r="EA36" s="606"/>
      <c r="EB36" s="606"/>
      <c r="EC36" s="639"/>
    </row>
    <row r="37" spans="2:133" ht="11.25" customHeight="1" x14ac:dyDescent="0.15">
      <c r="B37" s="599" t="s">
        <v>412</v>
      </c>
      <c r="C37" s="600"/>
      <c r="D37" s="600"/>
      <c r="E37" s="600"/>
      <c r="F37" s="600"/>
      <c r="G37" s="600"/>
      <c r="H37" s="600"/>
      <c r="I37" s="600"/>
      <c r="J37" s="600"/>
      <c r="K37" s="600"/>
      <c r="L37" s="600"/>
      <c r="M37" s="600"/>
      <c r="N37" s="600"/>
      <c r="O37" s="600"/>
      <c r="P37" s="600"/>
      <c r="Q37" s="601"/>
      <c r="R37" s="602">
        <v>111304</v>
      </c>
      <c r="S37" s="616"/>
      <c r="T37" s="616"/>
      <c r="U37" s="616"/>
      <c r="V37" s="616"/>
      <c r="W37" s="616"/>
      <c r="X37" s="616"/>
      <c r="Y37" s="617"/>
      <c r="Z37" s="626">
        <v>1.8</v>
      </c>
      <c r="AA37" s="626"/>
      <c r="AB37" s="626"/>
      <c r="AC37" s="626"/>
      <c r="AD37" s="627" t="s">
        <v>204</v>
      </c>
      <c r="AE37" s="627"/>
      <c r="AF37" s="627"/>
      <c r="AG37" s="627"/>
      <c r="AH37" s="627"/>
      <c r="AI37" s="627"/>
      <c r="AJ37" s="627"/>
      <c r="AK37" s="627"/>
      <c r="AL37" s="605" t="s">
        <v>204</v>
      </c>
      <c r="AM37" s="618"/>
      <c r="AN37" s="618"/>
      <c r="AO37" s="628"/>
      <c r="AQ37" s="634" t="s">
        <v>414</v>
      </c>
      <c r="AR37" s="635"/>
      <c r="AS37" s="635"/>
      <c r="AT37" s="635"/>
      <c r="AU37" s="635"/>
      <c r="AV37" s="635"/>
      <c r="AW37" s="635"/>
      <c r="AX37" s="635"/>
      <c r="AY37" s="636"/>
      <c r="AZ37" s="602">
        <v>37915</v>
      </c>
      <c r="BA37" s="616"/>
      <c r="BB37" s="616"/>
      <c r="BC37" s="616"/>
      <c r="BD37" s="603"/>
      <c r="BE37" s="603"/>
      <c r="BF37" s="637"/>
      <c r="BG37" s="599" t="s">
        <v>417</v>
      </c>
      <c r="BH37" s="600"/>
      <c r="BI37" s="600"/>
      <c r="BJ37" s="600"/>
      <c r="BK37" s="600"/>
      <c r="BL37" s="600"/>
      <c r="BM37" s="600"/>
      <c r="BN37" s="600"/>
      <c r="BO37" s="600"/>
      <c r="BP37" s="600"/>
      <c r="BQ37" s="600"/>
      <c r="BR37" s="600"/>
      <c r="BS37" s="600"/>
      <c r="BT37" s="600"/>
      <c r="BU37" s="601"/>
      <c r="BV37" s="602">
        <v>-6830</v>
      </c>
      <c r="BW37" s="616"/>
      <c r="BX37" s="616"/>
      <c r="BY37" s="616"/>
      <c r="BZ37" s="616"/>
      <c r="CA37" s="616"/>
      <c r="CB37" s="638"/>
      <c r="CD37" s="599" t="s">
        <v>166</v>
      </c>
      <c r="CE37" s="600"/>
      <c r="CF37" s="600"/>
      <c r="CG37" s="600"/>
      <c r="CH37" s="600"/>
      <c r="CI37" s="600"/>
      <c r="CJ37" s="600"/>
      <c r="CK37" s="600"/>
      <c r="CL37" s="600"/>
      <c r="CM37" s="600"/>
      <c r="CN37" s="600"/>
      <c r="CO37" s="600"/>
      <c r="CP37" s="600"/>
      <c r="CQ37" s="601"/>
      <c r="CR37" s="602">
        <v>348805</v>
      </c>
      <c r="CS37" s="603"/>
      <c r="CT37" s="603"/>
      <c r="CU37" s="603"/>
      <c r="CV37" s="603"/>
      <c r="CW37" s="603"/>
      <c r="CX37" s="603"/>
      <c r="CY37" s="604"/>
      <c r="CZ37" s="605">
        <v>5.8</v>
      </c>
      <c r="DA37" s="606"/>
      <c r="DB37" s="606"/>
      <c r="DC37" s="607"/>
      <c r="DD37" s="608">
        <v>300929</v>
      </c>
      <c r="DE37" s="603"/>
      <c r="DF37" s="603"/>
      <c r="DG37" s="603"/>
      <c r="DH37" s="603"/>
      <c r="DI37" s="603"/>
      <c r="DJ37" s="603"/>
      <c r="DK37" s="604"/>
      <c r="DL37" s="608">
        <v>281598</v>
      </c>
      <c r="DM37" s="603"/>
      <c r="DN37" s="603"/>
      <c r="DO37" s="603"/>
      <c r="DP37" s="603"/>
      <c r="DQ37" s="603"/>
      <c r="DR37" s="603"/>
      <c r="DS37" s="603"/>
      <c r="DT37" s="603"/>
      <c r="DU37" s="603"/>
      <c r="DV37" s="604"/>
      <c r="DW37" s="605">
        <v>11.9</v>
      </c>
      <c r="DX37" s="606"/>
      <c r="DY37" s="606"/>
      <c r="DZ37" s="606"/>
      <c r="EA37" s="606"/>
      <c r="EB37" s="606"/>
      <c r="EC37" s="639"/>
    </row>
    <row r="38" spans="2:133" ht="11.25" customHeight="1" x14ac:dyDescent="0.15">
      <c r="B38" s="599" t="s">
        <v>293</v>
      </c>
      <c r="C38" s="600"/>
      <c r="D38" s="600"/>
      <c r="E38" s="600"/>
      <c r="F38" s="600"/>
      <c r="G38" s="600"/>
      <c r="H38" s="600"/>
      <c r="I38" s="600"/>
      <c r="J38" s="600"/>
      <c r="K38" s="600"/>
      <c r="L38" s="600"/>
      <c r="M38" s="600"/>
      <c r="N38" s="600"/>
      <c r="O38" s="600"/>
      <c r="P38" s="600"/>
      <c r="Q38" s="601"/>
      <c r="R38" s="602">
        <v>580475</v>
      </c>
      <c r="S38" s="616"/>
      <c r="T38" s="616"/>
      <c r="U38" s="616"/>
      <c r="V38" s="616"/>
      <c r="W38" s="616"/>
      <c r="X38" s="616"/>
      <c r="Y38" s="617"/>
      <c r="Z38" s="626">
        <v>9.1</v>
      </c>
      <c r="AA38" s="626"/>
      <c r="AB38" s="626"/>
      <c r="AC38" s="626"/>
      <c r="AD38" s="627" t="s">
        <v>204</v>
      </c>
      <c r="AE38" s="627"/>
      <c r="AF38" s="627"/>
      <c r="AG38" s="627"/>
      <c r="AH38" s="627"/>
      <c r="AI38" s="627"/>
      <c r="AJ38" s="627"/>
      <c r="AK38" s="627"/>
      <c r="AL38" s="605" t="s">
        <v>204</v>
      </c>
      <c r="AM38" s="618"/>
      <c r="AN38" s="618"/>
      <c r="AO38" s="628"/>
      <c r="AQ38" s="634" t="s">
        <v>310</v>
      </c>
      <c r="AR38" s="635"/>
      <c r="AS38" s="635"/>
      <c r="AT38" s="635"/>
      <c r="AU38" s="635"/>
      <c r="AV38" s="635"/>
      <c r="AW38" s="635"/>
      <c r="AX38" s="635"/>
      <c r="AY38" s="636"/>
      <c r="AZ38" s="602" t="s">
        <v>204</v>
      </c>
      <c r="BA38" s="616"/>
      <c r="BB38" s="616"/>
      <c r="BC38" s="616"/>
      <c r="BD38" s="603"/>
      <c r="BE38" s="603"/>
      <c r="BF38" s="637"/>
      <c r="BG38" s="599" t="s">
        <v>418</v>
      </c>
      <c r="BH38" s="600"/>
      <c r="BI38" s="600"/>
      <c r="BJ38" s="600"/>
      <c r="BK38" s="600"/>
      <c r="BL38" s="600"/>
      <c r="BM38" s="600"/>
      <c r="BN38" s="600"/>
      <c r="BO38" s="600"/>
      <c r="BP38" s="600"/>
      <c r="BQ38" s="600"/>
      <c r="BR38" s="600"/>
      <c r="BS38" s="600"/>
      <c r="BT38" s="600"/>
      <c r="BU38" s="601"/>
      <c r="BV38" s="602">
        <v>813</v>
      </c>
      <c r="BW38" s="616"/>
      <c r="BX38" s="616"/>
      <c r="BY38" s="616"/>
      <c r="BZ38" s="616"/>
      <c r="CA38" s="616"/>
      <c r="CB38" s="638"/>
      <c r="CD38" s="599" t="s">
        <v>419</v>
      </c>
      <c r="CE38" s="600"/>
      <c r="CF38" s="600"/>
      <c r="CG38" s="600"/>
      <c r="CH38" s="600"/>
      <c r="CI38" s="600"/>
      <c r="CJ38" s="600"/>
      <c r="CK38" s="600"/>
      <c r="CL38" s="600"/>
      <c r="CM38" s="600"/>
      <c r="CN38" s="600"/>
      <c r="CO38" s="600"/>
      <c r="CP38" s="600"/>
      <c r="CQ38" s="601"/>
      <c r="CR38" s="602">
        <v>247138</v>
      </c>
      <c r="CS38" s="616"/>
      <c r="CT38" s="616"/>
      <c r="CU38" s="616"/>
      <c r="CV38" s="616"/>
      <c r="CW38" s="616"/>
      <c r="CX38" s="616"/>
      <c r="CY38" s="617"/>
      <c r="CZ38" s="605">
        <v>4.0999999999999996</v>
      </c>
      <c r="DA38" s="606"/>
      <c r="DB38" s="606"/>
      <c r="DC38" s="607"/>
      <c r="DD38" s="608">
        <v>186495</v>
      </c>
      <c r="DE38" s="616"/>
      <c r="DF38" s="616"/>
      <c r="DG38" s="616"/>
      <c r="DH38" s="616"/>
      <c r="DI38" s="616"/>
      <c r="DJ38" s="616"/>
      <c r="DK38" s="617"/>
      <c r="DL38" s="608">
        <v>172945</v>
      </c>
      <c r="DM38" s="616"/>
      <c r="DN38" s="616"/>
      <c r="DO38" s="616"/>
      <c r="DP38" s="616"/>
      <c r="DQ38" s="616"/>
      <c r="DR38" s="616"/>
      <c r="DS38" s="616"/>
      <c r="DT38" s="616"/>
      <c r="DU38" s="616"/>
      <c r="DV38" s="617"/>
      <c r="DW38" s="605">
        <v>7.3</v>
      </c>
      <c r="DX38" s="606"/>
      <c r="DY38" s="606"/>
      <c r="DZ38" s="606"/>
      <c r="EA38" s="606"/>
      <c r="EB38" s="606"/>
      <c r="EC38" s="639"/>
    </row>
    <row r="39" spans="2:133" ht="11.25" customHeight="1" x14ac:dyDescent="0.15">
      <c r="B39" s="599" t="s">
        <v>401</v>
      </c>
      <c r="C39" s="600"/>
      <c r="D39" s="600"/>
      <c r="E39" s="600"/>
      <c r="F39" s="600"/>
      <c r="G39" s="600"/>
      <c r="H39" s="600"/>
      <c r="I39" s="600"/>
      <c r="J39" s="600"/>
      <c r="K39" s="600"/>
      <c r="L39" s="600"/>
      <c r="M39" s="600"/>
      <c r="N39" s="600"/>
      <c r="O39" s="600"/>
      <c r="P39" s="600"/>
      <c r="Q39" s="601"/>
      <c r="R39" s="602">
        <v>43988</v>
      </c>
      <c r="S39" s="616"/>
      <c r="T39" s="616"/>
      <c r="U39" s="616"/>
      <c r="V39" s="616"/>
      <c r="W39" s="616"/>
      <c r="X39" s="616"/>
      <c r="Y39" s="617"/>
      <c r="Z39" s="626">
        <v>0.7</v>
      </c>
      <c r="AA39" s="626"/>
      <c r="AB39" s="626"/>
      <c r="AC39" s="626"/>
      <c r="AD39" s="627">
        <v>2511</v>
      </c>
      <c r="AE39" s="627"/>
      <c r="AF39" s="627"/>
      <c r="AG39" s="627"/>
      <c r="AH39" s="627"/>
      <c r="AI39" s="627"/>
      <c r="AJ39" s="627"/>
      <c r="AK39" s="627"/>
      <c r="AL39" s="605">
        <v>0.1</v>
      </c>
      <c r="AM39" s="618"/>
      <c r="AN39" s="618"/>
      <c r="AO39" s="628"/>
      <c r="AQ39" s="634" t="s">
        <v>420</v>
      </c>
      <c r="AR39" s="635"/>
      <c r="AS39" s="635"/>
      <c r="AT39" s="635"/>
      <c r="AU39" s="635"/>
      <c r="AV39" s="635"/>
      <c r="AW39" s="635"/>
      <c r="AX39" s="635"/>
      <c r="AY39" s="636"/>
      <c r="AZ39" s="602" t="s">
        <v>204</v>
      </c>
      <c r="BA39" s="616"/>
      <c r="BB39" s="616"/>
      <c r="BC39" s="616"/>
      <c r="BD39" s="603"/>
      <c r="BE39" s="603"/>
      <c r="BF39" s="637"/>
      <c r="BG39" s="599" t="s">
        <v>341</v>
      </c>
      <c r="BH39" s="600"/>
      <c r="BI39" s="600"/>
      <c r="BJ39" s="600"/>
      <c r="BK39" s="600"/>
      <c r="BL39" s="600"/>
      <c r="BM39" s="600"/>
      <c r="BN39" s="600"/>
      <c r="BO39" s="600"/>
      <c r="BP39" s="600"/>
      <c r="BQ39" s="600"/>
      <c r="BR39" s="600"/>
      <c r="BS39" s="600"/>
      <c r="BT39" s="600"/>
      <c r="BU39" s="601"/>
      <c r="BV39" s="602">
        <v>1209</v>
      </c>
      <c r="BW39" s="616"/>
      <c r="BX39" s="616"/>
      <c r="BY39" s="616"/>
      <c r="BZ39" s="616"/>
      <c r="CA39" s="616"/>
      <c r="CB39" s="638"/>
      <c r="CD39" s="599" t="s">
        <v>424</v>
      </c>
      <c r="CE39" s="600"/>
      <c r="CF39" s="600"/>
      <c r="CG39" s="600"/>
      <c r="CH39" s="600"/>
      <c r="CI39" s="600"/>
      <c r="CJ39" s="600"/>
      <c r="CK39" s="600"/>
      <c r="CL39" s="600"/>
      <c r="CM39" s="600"/>
      <c r="CN39" s="600"/>
      <c r="CO39" s="600"/>
      <c r="CP39" s="600"/>
      <c r="CQ39" s="601"/>
      <c r="CR39" s="602">
        <v>322156</v>
      </c>
      <c r="CS39" s="603"/>
      <c r="CT39" s="603"/>
      <c r="CU39" s="603"/>
      <c r="CV39" s="603"/>
      <c r="CW39" s="603"/>
      <c r="CX39" s="603"/>
      <c r="CY39" s="604"/>
      <c r="CZ39" s="605">
        <v>5.3</v>
      </c>
      <c r="DA39" s="606"/>
      <c r="DB39" s="606"/>
      <c r="DC39" s="607"/>
      <c r="DD39" s="608">
        <v>312256</v>
      </c>
      <c r="DE39" s="603"/>
      <c r="DF39" s="603"/>
      <c r="DG39" s="603"/>
      <c r="DH39" s="603"/>
      <c r="DI39" s="603"/>
      <c r="DJ39" s="603"/>
      <c r="DK39" s="604"/>
      <c r="DL39" s="608" t="s">
        <v>204</v>
      </c>
      <c r="DM39" s="603"/>
      <c r="DN39" s="603"/>
      <c r="DO39" s="603"/>
      <c r="DP39" s="603"/>
      <c r="DQ39" s="603"/>
      <c r="DR39" s="603"/>
      <c r="DS39" s="603"/>
      <c r="DT39" s="603"/>
      <c r="DU39" s="603"/>
      <c r="DV39" s="604"/>
      <c r="DW39" s="605" t="s">
        <v>204</v>
      </c>
      <c r="DX39" s="606"/>
      <c r="DY39" s="606"/>
      <c r="DZ39" s="606"/>
      <c r="EA39" s="606"/>
      <c r="EB39" s="606"/>
      <c r="EC39" s="639"/>
    </row>
    <row r="40" spans="2:133" ht="11.25" customHeight="1" x14ac:dyDescent="0.15">
      <c r="B40" s="599" t="s">
        <v>425</v>
      </c>
      <c r="C40" s="600"/>
      <c r="D40" s="600"/>
      <c r="E40" s="600"/>
      <c r="F40" s="600"/>
      <c r="G40" s="600"/>
      <c r="H40" s="600"/>
      <c r="I40" s="600"/>
      <c r="J40" s="600"/>
      <c r="K40" s="600"/>
      <c r="L40" s="600"/>
      <c r="M40" s="600"/>
      <c r="N40" s="600"/>
      <c r="O40" s="600"/>
      <c r="P40" s="600"/>
      <c r="Q40" s="601"/>
      <c r="R40" s="602">
        <v>1473648</v>
      </c>
      <c r="S40" s="616"/>
      <c r="T40" s="616"/>
      <c r="U40" s="616"/>
      <c r="V40" s="616"/>
      <c r="W40" s="616"/>
      <c r="X40" s="616"/>
      <c r="Y40" s="617"/>
      <c r="Z40" s="626">
        <v>23.2</v>
      </c>
      <c r="AA40" s="626"/>
      <c r="AB40" s="626"/>
      <c r="AC40" s="626"/>
      <c r="AD40" s="627" t="s">
        <v>204</v>
      </c>
      <c r="AE40" s="627"/>
      <c r="AF40" s="627"/>
      <c r="AG40" s="627"/>
      <c r="AH40" s="627"/>
      <c r="AI40" s="627"/>
      <c r="AJ40" s="627"/>
      <c r="AK40" s="627"/>
      <c r="AL40" s="605" t="s">
        <v>204</v>
      </c>
      <c r="AM40" s="618"/>
      <c r="AN40" s="618"/>
      <c r="AO40" s="628"/>
      <c r="AQ40" s="634" t="s">
        <v>19</v>
      </c>
      <c r="AR40" s="635"/>
      <c r="AS40" s="635"/>
      <c r="AT40" s="635"/>
      <c r="AU40" s="635"/>
      <c r="AV40" s="635"/>
      <c r="AW40" s="635"/>
      <c r="AX40" s="635"/>
      <c r="AY40" s="636"/>
      <c r="AZ40" s="602" t="s">
        <v>204</v>
      </c>
      <c r="BA40" s="616"/>
      <c r="BB40" s="616"/>
      <c r="BC40" s="616"/>
      <c r="BD40" s="603"/>
      <c r="BE40" s="603"/>
      <c r="BF40" s="637"/>
      <c r="BG40" s="593" t="s">
        <v>426</v>
      </c>
      <c r="BH40" s="594"/>
      <c r="BI40" s="594"/>
      <c r="BJ40" s="594"/>
      <c r="BK40" s="594"/>
      <c r="BL40" s="49"/>
      <c r="BM40" s="600" t="s">
        <v>427</v>
      </c>
      <c r="BN40" s="600"/>
      <c r="BO40" s="600"/>
      <c r="BP40" s="600"/>
      <c r="BQ40" s="600"/>
      <c r="BR40" s="600"/>
      <c r="BS40" s="600"/>
      <c r="BT40" s="600"/>
      <c r="BU40" s="601"/>
      <c r="BV40" s="602">
        <v>86</v>
      </c>
      <c r="BW40" s="616"/>
      <c r="BX40" s="616"/>
      <c r="BY40" s="616"/>
      <c r="BZ40" s="616"/>
      <c r="CA40" s="616"/>
      <c r="CB40" s="638"/>
      <c r="CD40" s="599" t="s">
        <v>376</v>
      </c>
      <c r="CE40" s="600"/>
      <c r="CF40" s="600"/>
      <c r="CG40" s="600"/>
      <c r="CH40" s="600"/>
      <c r="CI40" s="600"/>
      <c r="CJ40" s="600"/>
      <c r="CK40" s="600"/>
      <c r="CL40" s="600"/>
      <c r="CM40" s="600"/>
      <c r="CN40" s="600"/>
      <c r="CO40" s="600"/>
      <c r="CP40" s="600"/>
      <c r="CQ40" s="601"/>
      <c r="CR40" s="602">
        <v>600</v>
      </c>
      <c r="CS40" s="616"/>
      <c r="CT40" s="616"/>
      <c r="CU40" s="616"/>
      <c r="CV40" s="616"/>
      <c r="CW40" s="616"/>
      <c r="CX40" s="616"/>
      <c r="CY40" s="617"/>
      <c r="CZ40" s="605">
        <v>0</v>
      </c>
      <c r="DA40" s="606"/>
      <c r="DB40" s="606"/>
      <c r="DC40" s="607"/>
      <c r="DD40" s="608" t="s">
        <v>204</v>
      </c>
      <c r="DE40" s="616"/>
      <c r="DF40" s="616"/>
      <c r="DG40" s="616"/>
      <c r="DH40" s="616"/>
      <c r="DI40" s="616"/>
      <c r="DJ40" s="616"/>
      <c r="DK40" s="617"/>
      <c r="DL40" s="608" t="s">
        <v>204</v>
      </c>
      <c r="DM40" s="616"/>
      <c r="DN40" s="616"/>
      <c r="DO40" s="616"/>
      <c r="DP40" s="616"/>
      <c r="DQ40" s="616"/>
      <c r="DR40" s="616"/>
      <c r="DS40" s="616"/>
      <c r="DT40" s="616"/>
      <c r="DU40" s="616"/>
      <c r="DV40" s="617"/>
      <c r="DW40" s="605" t="s">
        <v>204</v>
      </c>
      <c r="DX40" s="606"/>
      <c r="DY40" s="606"/>
      <c r="DZ40" s="606"/>
      <c r="EA40" s="606"/>
      <c r="EB40" s="606"/>
      <c r="EC40" s="639"/>
    </row>
    <row r="41" spans="2:133" ht="11.25" customHeight="1" x14ac:dyDescent="0.15">
      <c r="B41" s="599" t="s">
        <v>428</v>
      </c>
      <c r="C41" s="600"/>
      <c r="D41" s="600"/>
      <c r="E41" s="600"/>
      <c r="F41" s="600"/>
      <c r="G41" s="600"/>
      <c r="H41" s="600"/>
      <c r="I41" s="600"/>
      <c r="J41" s="600"/>
      <c r="K41" s="600"/>
      <c r="L41" s="600"/>
      <c r="M41" s="600"/>
      <c r="N41" s="600"/>
      <c r="O41" s="600"/>
      <c r="P41" s="600"/>
      <c r="Q41" s="601"/>
      <c r="R41" s="602" t="s">
        <v>204</v>
      </c>
      <c r="S41" s="616"/>
      <c r="T41" s="616"/>
      <c r="U41" s="616"/>
      <c r="V41" s="616"/>
      <c r="W41" s="616"/>
      <c r="X41" s="616"/>
      <c r="Y41" s="617"/>
      <c r="Z41" s="626" t="s">
        <v>204</v>
      </c>
      <c r="AA41" s="626"/>
      <c r="AB41" s="626"/>
      <c r="AC41" s="626"/>
      <c r="AD41" s="627" t="s">
        <v>204</v>
      </c>
      <c r="AE41" s="627"/>
      <c r="AF41" s="627"/>
      <c r="AG41" s="627"/>
      <c r="AH41" s="627"/>
      <c r="AI41" s="627"/>
      <c r="AJ41" s="627"/>
      <c r="AK41" s="627"/>
      <c r="AL41" s="605" t="s">
        <v>204</v>
      </c>
      <c r="AM41" s="618"/>
      <c r="AN41" s="618"/>
      <c r="AO41" s="628"/>
      <c r="AQ41" s="634" t="s">
        <v>429</v>
      </c>
      <c r="AR41" s="635"/>
      <c r="AS41" s="635"/>
      <c r="AT41" s="635"/>
      <c r="AU41" s="635"/>
      <c r="AV41" s="635"/>
      <c r="AW41" s="635"/>
      <c r="AX41" s="635"/>
      <c r="AY41" s="636"/>
      <c r="AZ41" s="602">
        <v>69408</v>
      </c>
      <c r="BA41" s="616"/>
      <c r="BB41" s="616"/>
      <c r="BC41" s="616"/>
      <c r="BD41" s="603"/>
      <c r="BE41" s="603"/>
      <c r="BF41" s="637"/>
      <c r="BG41" s="593"/>
      <c r="BH41" s="594"/>
      <c r="BI41" s="594"/>
      <c r="BJ41" s="594"/>
      <c r="BK41" s="594"/>
      <c r="BL41" s="49"/>
      <c r="BM41" s="600" t="s">
        <v>347</v>
      </c>
      <c r="BN41" s="600"/>
      <c r="BO41" s="600"/>
      <c r="BP41" s="600"/>
      <c r="BQ41" s="600"/>
      <c r="BR41" s="600"/>
      <c r="BS41" s="600"/>
      <c r="BT41" s="600"/>
      <c r="BU41" s="601"/>
      <c r="BV41" s="602" t="s">
        <v>204</v>
      </c>
      <c r="BW41" s="616"/>
      <c r="BX41" s="616"/>
      <c r="BY41" s="616"/>
      <c r="BZ41" s="616"/>
      <c r="CA41" s="616"/>
      <c r="CB41" s="638"/>
      <c r="CD41" s="599" t="s">
        <v>288</v>
      </c>
      <c r="CE41" s="600"/>
      <c r="CF41" s="600"/>
      <c r="CG41" s="600"/>
      <c r="CH41" s="600"/>
      <c r="CI41" s="600"/>
      <c r="CJ41" s="600"/>
      <c r="CK41" s="600"/>
      <c r="CL41" s="600"/>
      <c r="CM41" s="600"/>
      <c r="CN41" s="600"/>
      <c r="CO41" s="600"/>
      <c r="CP41" s="600"/>
      <c r="CQ41" s="601"/>
      <c r="CR41" s="602" t="s">
        <v>204</v>
      </c>
      <c r="CS41" s="603"/>
      <c r="CT41" s="603"/>
      <c r="CU41" s="603"/>
      <c r="CV41" s="603"/>
      <c r="CW41" s="603"/>
      <c r="CX41" s="603"/>
      <c r="CY41" s="604"/>
      <c r="CZ41" s="605" t="s">
        <v>204</v>
      </c>
      <c r="DA41" s="606"/>
      <c r="DB41" s="606"/>
      <c r="DC41" s="607"/>
      <c r="DD41" s="608" t="s">
        <v>204</v>
      </c>
      <c r="DE41" s="603"/>
      <c r="DF41" s="603"/>
      <c r="DG41" s="603"/>
      <c r="DH41" s="603"/>
      <c r="DI41" s="603"/>
      <c r="DJ41" s="603"/>
      <c r="DK41" s="604"/>
      <c r="DL41" s="609"/>
      <c r="DM41" s="610"/>
      <c r="DN41" s="610"/>
      <c r="DO41" s="610"/>
      <c r="DP41" s="610"/>
      <c r="DQ41" s="610"/>
      <c r="DR41" s="610"/>
      <c r="DS41" s="610"/>
      <c r="DT41" s="610"/>
      <c r="DU41" s="610"/>
      <c r="DV41" s="611"/>
      <c r="DW41" s="612"/>
      <c r="DX41" s="613"/>
      <c r="DY41" s="613"/>
      <c r="DZ41" s="613"/>
      <c r="EA41" s="613"/>
      <c r="EB41" s="613"/>
      <c r="EC41" s="614"/>
    </row>
    <row r="42" spans="2:133" ht="11.25" customHeight="1" x14ac:dyDescent="0.15">
      <c r="B42" s="599" t="s">
        <v>430</v>
      </c>
      <c r="C42" s="600"/>
      <c r="D42" s="600"/>
      <c r="E42" s="600"/>
      <c r="F42" s="600"/>
      <c r="G42" s="600"/>
      <c r="H42" s="600"/>
      <c r="I42" s="600"/>
      <c r="J42" s="600"/>
      <c r="K42" s="600"/>
      <c r="L42" s="600"/>
      <c r="M42" s="600"/>
      <c r="N42" s="600"/>
      <c r="O42" s="600"/>
      <c r="P42" s="600"/>
      <c r="Q42" s="601"/>
      <c r="R42" s="602" t="s">
        <v>204</v>
      </c>
      <c r="S42" s="616"/>
      <c r="T42" s="616"/>
      <c r="U42" s="616"/>
      <c r="V42" s="616"/>
      <c r="W42" s="616"/>
      <c r="X42" s="616"/>
      <c r="Y42" s="617"/>
      <c r="Z42" s="626" t="s">
        <v>204</v>
      </c>
      <c r="AA42" s="626"/>
      <c r="AB42" s="626"/>
      <c r="AC42" s="626"/>
      <c r="AD42" s="627" t="s">
        <v>204</v>
      </c>
      <c r="AE42" s="627"/>
      <c r="AF42" s="627"/>
      <c r="AG42" s="627"/>
      <c r="AH42" s="627"/>
      <c r="AI42" s="627"/>
      <c r="AJ42" s="627"/>
      <c r="AK42" s="627"/>
      <c r="AL42" s="605" t="s">
        <v>204</v>
      </c>
      <c r="AM42" s="618"/>
      <c r="AN42" s="618"/>
      <c r="AO42" s="628"/>
      <c r="AQ42" s="629" t="s">
        <v>431</v>
      </c>
      <c r="AR42" s="630"/>
      <c r="AS42" s="630"/>
      <c r="AT42" s="630"/>
      <c r="AU42" s="630"/>
      <c r="AV42" s="630"/>
      <c r="AW42" s="630"/>
      <c r="AX42" s="630"/>
      <c r="AY42" s="631"/>
      <c r="AZ42" s="580">
        <v>139815</v>
      </c>
      <c r="BA42" s="620"/>
      <c r="BB42" s="620"/>
      <c r="BC42" s="620"/>
      <c r="BD42" s="581"/>
      <c r="BE42" s="581"/>
      <c r="BF42" s="632"/>
      <c r="BG42" s="381"/>
      <c r="BH42" s="382"/>
      <c r="BI42" s="382"/>
      <c r="BJ42" s="382"/>
      <c r="BK42" s="382"/>
      <c r="BL42" s="19"/>
      <c r="BM42" s="578" t="s">
        <v>206</v>
      </c>
      <c r="BN42" s="578"/>
      <c r="BO42" s="578"/>
      <c r="BP42" s="578"/>
      <c r="BQ42" s="578"/>
      <c r="BR42" s="578"/>
      <c r="BS42" s="578"/>
      <c r="BT42" s="578"/>
      <c r="BU42" s="579"/>
      <c r="BV42" s="580">
        <v>430</v>
      </c>
      <c r="BW42" s="620"/>
      <c r="BX42" s="620"/>
      <c r="BY42" s="620"/>
      <c r="BZ42" s="620"/>
      <c r="CA42" s="620"/>
      <c r="CB42" s="633"/>
      <c r="CD42" s="599" t="s">
        <v>282</v>
      </c>
      <c r="CE42" s="600"/>
      <c r="CF42" s="600"/>
      <c r="CG42" s="600"/>
      <c r="CH42" s="600"/>
      <c r="CI42" s="600"/>
      <c r="CJ42" s="600"/>
      <c r="CK42" s="600"/>
      <c r="CL42" s="600"/>
      <c r="CM42" s="600"/>
      <c r="CN42" s="600"/>
      <c r="CO42" s="600"/>
      <c r="CP42" s="600"/>
      <c r="CQ42" s="601"/>
      <c r="CR42" s="602">
        <v>2269018</v>
      </c>
      <c r="CS42" s="603"/>
      <c r="CT42" s="603"/>
      <c r="CU42" s="603"/>
      <c r="CV42" s="603"/>
      <c r="CW42" s="603"/>
      <c r="CX42" s="603"/>
      <c r="CY42" s="604"/>
      <c r="CZ42" s="605">
        <v>37.6</v>
      </c>
      <c r="DA42" s="606"/>
      <c r="DB42" s="606"/>
      <c r="DC42" s="607"/>
      <c r="DD42" s="608">
        <v>501684</v>
      </c>
      <c r="DE42" s="603"/>
      <c r="DF42" s="603"/>
      <c r="DG42" s="603"/>
      <c r="DH42" s="603"/>
      <c r="DI42" s="603"/>
      <c r="DJ42" s="603"/>
      <c r="DK42" s="604"/>
      <c r="DL42" s="609"/>
      <c r="DM42" s="610"/>
      <c r="DN42" s="610"/>
      <c r="DO42" s="610"/>
      <c r="DP42" s="610"/>
      <c r="DQ42" s="610"/>
      <c r="DR42" s="610"/>
      <c r="DS42" s="610"/>
      <c r="DT42" s="610"/>
      <c r="DU42" s="610"/>
      <c r="DV42" s="611"/>
      <c r="DW42" s="612"/>
      <c r="DX42" s="613"/>
      <c r="DY42" s="613"/>
      <c r="DZ42" s="613"/>
      <c r="EA42" s="613"/>
      <c r="EB42" s="613"/>
      <c r="EC42" s="614"/>
    </row>
    <row r="43" spans="2:133" ht="11.25" customHeight="1" x14ac:dyDescent="0.15">
      <c r="B43" s="599" t="s">
        <v>432</v>
      </c>
      <c r="C43" s="600"/>
      <c r="D43" s="600"/>
      <c r="E43" s="600"/>
      <c r="F43" s="600"/>
      <c r="G43" s="600"/>
      <c r="H43" s="600"/>
      <c r="I43" s="600"/>
      <c r="J43" s="600"/>
      <c r="K43" s="600"/>
      <c r="L43" s="600"/>
      <c r="M43" s="600"/>
      <c r="N43" s="600"/>
      <c r="O43" s="600"/>
      <c r="P43" s="600"/>
      <c r="Q43" s="601"/>
      <c r="R43" s="602">
        <v>88348</v>
      </c>
      <c r="S43" s="616"/>
      <c r="T43" s="616"/>
      <c r="U43" s="616"/>
      <c r="V43" s="616"/>
      <c r="W43" s="616"/>
      <c r="X43" s="616"/>
      <c r="Y43" s="617"/>
      <c r="Z43" s="626">
        <v>1.4</v>
      </c>
      <c r="AA43" s="626"/>
      <c r="AB43" s="626"/>
      <c r="AC43" s="626"/>
      <c r="AD43" s="627" t="s">
        <v>204</v>
      </c>
      <c r="AE43" s="627"/>
      <c r="AF43" s="627"/>
      <c r="AG43" s="627"/>
      <c r="AH43" s="627"/>
      <c r="AI43" s="627"/>
      <c r="AJ43" s="627"/>
      <c r="AK43" s="627"/>
      <c r="AL43" s="605" t="s">
        <v>204</v>
      </c>
      <c r="AM43" s="618"/>
      <c r="AN43" s="618"/>
      <c r="AO43" s="628"/>
      <c r="CD43" s="599" t="s">
        <v>92</v>
      </c>
      <c r="CE43" s="600"/>
      <c r="CF43" s="600"/>
      <c r="CG43" s="600"/>
      <c r="CH43" s="600"/>
      <c r="CI43" s="600"/>
      <c r="CJ43" s="600"/>
      <c r="CK43" s="600"/>
      <c r="CL43" s="600"/>
      <c r="CM43" s="600"/>
      <c r="CN43" s="600"/>
      <c r="CO43" s="600"/>
      <c r="CP43" s="600"/>
      <c r="CQ43" s="601"/>
      <c r="CR43" s="602">
        <v>51925</v>
      </c>
      <c r="CS43" s="603"/>
      <c r="CT43" s="603"/>
      <c r="CU43" s="603"/>
      <c r="CV43" s="603"/>
      <c r="CW43" s="603"/>
      <c r="CX43" s="603"/>
      <c r="CY43" s="604"/>
      <c r="CZ43" s="605">
        <v>0.9</v>
      </c>
      <c r="DA43" s="606"/>
      <c r="DB43" s="606"/>
      <c r="DC43" s="607"/>
      <c r="DD43" s="608">
        <v>28125</v>
      </c>
      <c r="DE43" s="603"/>
      <c r="DF43" s="603"/>
      <c r="DG43" s="603"/>
      <c r="DH43" s="603"/>
      <c r="DI43" s="603"/>
      <c r="DJ43" s="603"/>
      <c r="DK43" s="604"/>
      <c r="DL43" s="609"/>
      <c r="DM43" s="610"/>
      <c r="DN43" s="610"/>
      <c r="DO43" s="610"/>
      <c r="DP43" s="610"/>
      <c r="DQ43" s="610"/>
      <c r="DR43" s="610"/>
      <c r="DS43" s="610"/>
      <c r="DT43" s="610"/>
      <c r="DU43" s="610"/>
      <c r="DV43" s="611"/>
      <c r="DW43" s="612"/>
      <c r="DX43" s="613"/>
      <c r="DY43" s="613"/>
      <c r="DZ43" s="613"/>
      <c r="EA43" s="613"/>
      <c r="EB43" s="613"/>
      <c r="EC43" s="614"/>
    </row>
    <row r="44" spans="2:133" ht="11.25" customHeight="1" x14ac:dyDescent="0.15">
      <c r="B44" s="577" t="s">
        <v>433</v>
      </c>
      <c r="C44" s="578"/>
      <c r="D44" s="578"/>
      <c r="E44" s="578"/>
      <c r="F44" s="578"/>
      <c r="G44" s="578"/>
      <c r="H44" s="578"/>
      <c r="I44" s="578"/>
      <c r="J44" s="578"/>
      <c r="K44" s="578"/>
      <c r="L44" s="578"/>
      <c r="M44" s="578"/>
      <c r="N44" s="578"/>
      <c r="O44" s="578"/>
      <c r="P44" s="578"/>
      <c r="Q44" s="579"/>
      <c r="R44" s="580">
        <v>6358572</v>
      </c>
      <c r="S44" s="620"/>
      <c r="T44" s="620"/>
      <c r="U44" s="620"/>
      <c r="V44" s="620"/>
      <c r="W44" s="620"/>
      <c r="X44" s="620"/>
      <c r="Y44" s="621"/>
      <c r="Z44" s="622">
        <v>100</v>
      </c>
      <c r="AA44" s="622"/>
      <c r="AB44" s="622"/>
      <c r="AC44" s="622"/>
      <c r="AD44" s="623">
        <v>2276956</v>
      </c>
      <c r="AE44" s="623"/>
      <c r="AF44" s="623"/>
      <c r="AG44" s="623"/>
      <c r="AH44" s="623"/>
      <c r="AI44" s="623"/>
      <c r="AJ44" s="623"/>
      <c r="AK44" s="623"/>
      <c r="AL44" s="583">
        <v>100</v>
      </c>
      <c r="AM44" s="624"/>
      <c r="AN44" s="624"/>
      <c r="AO44" s="625"/>
      <c r="CD44" s="386" t="s">
        <v>181</v>
      </c>
      <c r="CE44" s="388"/>
      <c r="CF44" s="599" t="s">
        <v>434</v>
      </c>
      <c r="CG44" s="600"/>
      <c r="CH44" s="600"/>
      <c r="CI44" s="600"/>
      <c r="CJ44" s="600"/>
      <c r="CK44" s="600"/>
      <c r="CL44" s="600"/>
      <c r="CM44" s="600"/>
      <c r="CN44" s="600"/>
      <c r="CO44" s="600"/>
      <c r="CP44" s="600"/>
      <c r="CQ44" s="601"/>
      <c r="CR44" s="602">
        <v>2234246</v>
      </c>
      <c r="CS44" s="616"/>
      <c r="CT44" s="616"/>
      <c r="CU44" s="616"/>
      <c r="CV44" s="616"/>
      <c r="CW44" s="616"/>
      <c r="CX44" s="616"/>
      <c r="CY44" s="617"/>
      <c r="CZ44" s="605">
        <v>37</v>
      </c>
      <c r="DA44" s="618"/>
      <c r="DB44" s="618"/>
      <c r="DC44" s="619"/>
      <c r="DD44" s="608">
        <v>495660</v>
      </c>
      <c r="DE44" s="616"/>
      <c r="DF44" s="616"/>
      <c r="DG44" s="616"/>
      <c r="DH44" s="616"/>
      <c r="DI44" s="616"/>
      <c r="DJ44" s="616"/>
      <c r="DK44" s="617"/>
      <c r="DL44" s="609"/>
      <c r="DM44" s="610"/>
      <c r="DN44" s="610"/>
      <c r="DO44" s="610"/>
      <c r="DP44" s="610"/>
      <c r="DQ44" s="610"/>
      <c r="DR44" s="610"/>
      <c r="DS44" s="610"/>
      <c r="DT44" s="610"/>
      <c r="DU44" s="610"/>
      <c r="DV44" s="611"/>
      <c r="DW44" s="612"/>
      <c r="DX44" s="613"/>
      <c r="DY44" s="613"/>
      <c r="DZ44" s="613"/>
      <c r="EA44" s="613"/>
      <c r="EB44" s="613"/>
      <c r="EC44" s="614"/>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89"/>
      <c r="CE45" s="391"/>
      <c r="CF45" s="599" t="s">
        <v>435</v>
      </c>
      <c r="CG45" s="600"/>
      <c r="CH45" s="600"/>
      <c r="CI45" s="600"/>
      <c r="CJ45" s="600"/>
      <c r="CK45" s="600"/>
      <c r="CL45" s="600"/>
      <c r="CM45" s="600"/>
      <c r="CN45" s="600"/>
      <c r="CO45" s="600"/>
      <c r="CP45" s="600"/>
      <c r="CQ45" s="601"/>
      <c r="CR45" s="602">
        <v>592977</v>
      </c>
      <c r="CS45" s="603"/>
      <c r="CT45" s="603"/>
      <c r="CU45" s="603"/>
      <c r="CV45" s="603"/>
      <c r="CW45" s="603"/>
      <c r="CX45" s="603"/>
      <c r="CY45" s="604"/>
      <c r="CZ45" s="605">
        <v>9.8000000000000007</v>
      </c>
      <c r="DA45" s="606"/>
      <c r="DB45" s="606"/>
      <c r="DC45" s="607"/>
      <c r="DD45" s="608">
        <v>78619</v>
      </c>
      <c r="DE45" s="603"/>
      <c r="DF45" s="603"/>
      <c r="DG45" s="603"/>
      <c r="DH45" s="603"/>
      <c r="DI45" s="603"/>
      <c r="DJ45" s="603"/>
      <c r="DK45" s="604"/>
      <c r="DL45" s="609"/>
      <c r="DM45" s="610"/>
      <c r="DN45" s="610"/>
      <c r="DO45" s="610"/>
      <c r="DP45" s="610"/>
      <c r="DQ45" s="610"/>
      <c r="DR45" s="610"/>
      <c r="DS45" s="610"/>
      <c r="DT45" s="610"/>
      <c r="DU45" s="610"/>
      <c r="DV45" s="611"/>
      <c r="DW45" s="612"/>
      <c r="DX45" s="613"/>
      <c r="DY45" s="613"/>
      <c r="DZ45" s="613"/>
      <c r="EA45" s="613"/>
      <c r="EB45" s="613"/>
      <c r="EC45" s="614"/>
    </row>
    <row r="46" spans="2:133" ht="11.25" customHeight="1" x14ac:dyDescent="0.15">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89"/>
      <c r="CE46" s="391"/>
      <c r="CF46" s="599" t="s">
        <v>437</v>
      </c>
      <c r="CG46" s="600"/>
      <c r="CH46" s="600"/>
      <c r="CI46" s="600"/>
      <c r="CJ46" s="600"/>
      <c r="CK46" s="600"/>
      <c r="CL46" s="600"/>
      <c r="CM46" s="600"/>
      <c r="CN46" s="600"/>
      <c r="CO46" s="600"/>
      <c r="CP46" s="600"/>
      <c r="CQ46" s="601"/>
      <c r="CR46" s="602">
        <v>1633343</v>
      </c>
      <c r="CS46" s="616"/>
      <c r="CT46" s="616"/>
      <c r="CU46" s="616"/>
      <c r="CV46" s="616"/>
      <c r="CW46" s="616"/>
      <c r="CX46" s="616"/>
      <c r="CY46" s="617"/>
      <c r="CZ46" s="605">
        <v>27.1</v>
      </c>
      <c r="DA46" s="618"/>
      <c r="DB46" s="618"/>
      <c r="DC46" s="619"/>
      <c r="DD46" s="608">
        <v>414715</v>
      </c>
      <c r="DE46" s="616"/>
      <c r="DF46" s="616"/>
      <c r="DG46" s="616"/>
      <c r="DH46" s="616"/>
      <c r="DI46" s="616"/>
      <c r="DJ46" s="616"/>
      <c r="DK46" s="617"/>
      <c r="DL46" s="609"/>
      <c r="DM46" s="610"/>
      <c r="DN46" s="610"/>
      <c r="DO46" s="610"/>
      <c r="DP46" s="610"/>
      <c r="DQ46" s="610"/>
      <c r="DR46" s="610"/>
      <c r="DS46" s="610"/>
      <c r="DT46" s="610"/>
      <c r="DU46" s="610"/>
      <c r="DV46" s="611"/>
      <c r="DW46" s="612"/>
      <c r="DX46" s="613"/>
      <c r="DY46" s="613"/>
      <c r="DZ46" s="613"/>
      <c r="EA46" s="613"/>
      <c r="EB46" s="613"/>
      <c r="EC46" s="614"/>
    </row>
    <row r="47" spans="2:133" ht="11.25" customHeight="1" x14ac:dyDescent="0.15">
      <c r="B47" s="598" t="s">
        <v>410</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D47" s="389"/>
      <c r="CE47" s="391"/>
      <c r="CF47" s="599" t="s">
        <v>439</v>
      </c>
      <c r="CG47" s="600"/>
      <c r="CH47" s="600"/>
      <c r="CI47" s="600"/>
      <c r="CJ47" s="600"/>
      <c r="CK47" s="600"/>
      <c r="CL47" s="600"/>
      <c r="CM47" s="600"/>
      <c r="CN47" s="600"/>
      <c r="CO47" s="600"/>
      <c r="CP47" s="600"/>
      <c r="CQ47" s="601"/>
      <c r="CR47" s="602">
        <v>34772</v>
      </c>
      <c r="CS47" s="603"/>
      <c r="CT47" s="603"/>
      <c r="CU47" s="603"/>
      <c r="CV47" s="603"/>
      <c r="CW47" s="603"/>
      <c r="CX47" s="603"/>
      <c r="CY47" s="604"/>
      <c r="CZ47" s="605">
        <v>0.6</v>
      </c>
      <c r="DA47" s="606"/>
      <c r="DB47" s="606"/>
      <c r="DC47" s="607"/>
      <c r="DD47" s="608">
        <v>6024</v>
      </c>
      <c r="DE47" s="603"/>
      <c r="DF47" s="603"/>
      <c r="DG47" s="603"/>
      <c r="DH47" s="603"/>
      <c r="DI47" s="603"/>
      <c r="DJ47" s="603"/>
      <c r="DK47" s="604"/>
      <c r="DL47" s="609"/>
      <c r="DM47" s="610"/>
      <c r="DN47" s="610"/>
      <c r="DO47" s="610"/>
      <c r="DP47" s="610"/>
      <c r="DQ47" s="610"/>
      <c r="DR47" s="610"/>
      <c r="DS47" s="610"/>
      <c r="DT47" s="610"/>
      <c r="DU47" s="610"/>
      <c r="DV47" s="611"/>
      <c r="DW47" s="612"/>
      <c r="DX47" s="613"/>
      <c r="DY47" s="613"/>
      <c r="DZ47" s="613"/>
      <c r="EA47" s="613"/>
      <c r="EB47" s="613"/>
      <c r="EC47" s="614"/>
    </row>
    <row r="48" spans="2:133" x14ac:dyDescent="0.15">
      <c r="B48" s="615" t="s">
        <v>270</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392"/>
      <c r="CE48" s="394"/>
      <c r="CF48" s="599" t="s">
        <v>440</v>
      </c>
      <c r="CG48" s="600"/>
      <c r="CH48" s="600"/>
      <c r="CI48" s="600"/>
      <c r="CJ48" s="600"/>
      <c r="CK48" s="600"/>
      <c r="CL48" s="600"/>
      <c r="CM48" s="600"/>
      <c r="CN48" s="600"/>
      <c r="CO48" s="600"/>
      <c r="CP48" s="600"/>
      <c r="CQ48" s="601"/>
      <c r="CR48" s="602" t="s">
        <v>204</v>
      </c>
      <c r="CS48" s="616"/>
      <c r="CT48" s="616"/>
      <c r="CU48" s="616"/>
      <c r="CV48" s="616"/>
      <c r="CW48" s="616"/>
      <c r="CX48" s="616"/>
      <c r="CY48" s="617"/>
      <c r="CZ48" s="605" t="s">
        <v>204</v>
      </c>
      <c r="DA48" s="618"/>
      <c r="DB48" s="618"/>
      <c r="DC48" s="619"/>
      <c r="DD48" s="608" t="s">
        <v>204</v>
      </c>
      <c r="DE48" s="616"/>
      <c r="DF48" s="616"/>
      <c r="DG48" s="616"/>
      <c r="DH48" s="616"/>
      <c r="DI48" s="616"/>
      <c r="DJ48" s="616"/>
      <c r="DK48" s="617"/>
      <c r="DL48" s="609"/>
      <c r="DM48" s="610"/>
      <c r="DN48" s="610"/>
      <c r="DO48" s="610"/>
      <c r="DP48" s="610"/>
      <c r="DQ48" s="610"/>
      <c r="DR48" s="610"/>
      <c r="DS48" s="610"/>
      <c r="DT48" s="610"/>
      <c r="DU48" s="610"/>
      <c r="DV48" s="611"/>
      <c r="DW48" s="612"/>
      <c r="DX48" s="613"/>
      <c r="DY48" s="613"/>
      <c r="DZ48" s="613"/>
      <c r="EA48" s="613"/>
      <c r="EB48" s="613"/>
      <c r="EC48" s="614"/>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77" t="s">
        <v>197</v>
      </c>
      <c r="CE49" s="578"/>
      <c r="CF49" s="578"/>
      <c r="CG49" s="578"/>
      <c r="CH49" s="578"/>
      <c r="CI49" s="578"/>
      <c r="CJ49" s="578"/>
      <c r="CK49" s="578"/>
      <c r="CL49" s="578"/>
      <c r="CM49" s="578"/>
      <c r="CN49" s="578"/>
      <c r="CO49" s="578"/>
      <c r="CP49" s="578"/>
      <c r="CQ49" s="579"/>
      <c r="CR49" s="580">
        <v>6037360</v>
      </c>
      <c r="CS49" s="581"/>
      <c r="CT49" s="581"/>
      <c r="CU49" s="581"/>
      <c r="CV49" s="581"/>
      <c r="CW49" s="581"/>
      <c r="CX49" s="581"/>
      <c r="CY49" s="582"/>
      <c r="CZ49" s="583">
        <v>100</v>
      </c>
      <c r="DA49" s="584"/>
      <c r="DB49" s="584"/>
      <c r="DC49" s="585"/>
      <c r="DD49" s="586">
        <v>3185732</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W+3MQXDzAbFlUEogdX9X+CxuxKDSzhXQFULrPqwGQEtnsmSOfbZbd9/XMTJQwUkpDJrcW7r+749Y6ncM+a8QvQ==" saltValue="qBUIsY1q/7V3OIVzsrtk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25" zoomScaleNormal="2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1005" t="s">
        <v>301</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06" t="s">
        <v>305</v>
      </c>
      <c r="DK2" s="1007"/>
      <c r="DL2" s="1007"/>
      <c r="DM2" s="1007"/>
      <c r="DN2" s="1007"/>
      <c r="DO2" s="1008"/>
      <c r="DP2" s="54"/>
      <c r="DQ2" s="1006" t="s">
        <v>307</v>
      </c>
      <c r="DR2" s="1007"/>
      <c r="DS2" s="1007"/>
      <c r="DT2" s="1007"/>
      <c r="DU2" s="1007"/>
      <c r="DV2" s="1007"/>
      <c r="DW2" s="1007"/>
      <c r="DX2" s="1007"/>
      <c r="DY2" s="1007"/>
      <c r="DZ2" s="1008"/>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996" t="s">
        <v>441</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60"/>
      <c r="BA4" s="60"/>
      <c r="BB4" s="60"/>
      <c r="BC4" s="60"/>
      <c r="BD4" s="60"/>
      <c r="BE4" s="71"/>
      <c r="BF4" s="71"/>
      <c r="BG4" s="71"/>
      <c r="BH4" s="71"/>
      <c r="BI4" s="71"/>
      <c r="BJ4" s="71"/>
      <c r="BK4" s="71"/>
      <c r="BL4" s="71"/>
      <c r="BM4" s="71"/>
      <c r="BN4" s="71"/>
      <c r="BO4" s="71"/>
      <c r="BP4" s="71"/>
      <c r="BQ4" s="790" t="s">
        <v>442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71"/>
    </row>
    <row r="5" spans="1:131" s="51" customFormat="1" ht="26.25" customHeight="1" x14ac:dyDescent="0.15">
      <c r="A5" s="694" t="s">
        <v>443</v>
      </c>
      <c r="B5" s="695"/>
      <c r="C5" s="695"/>
      <c r="D5" s="695"/>
      <c r="E5" s="695"/>
      <c r="F5" s="695"/>
      <c r="G5" s="695"/>
      <c r="H5" s="695"/>
      <c r="I5" s="695"/>
      <c r="J5" s="695"/>
      <c r="K5" s="695"/>
      <c r="L5" s="695"/>
      <c r="M5" s="695"/>
      <c r="N5" s="695"/>
      <c r="O5" s="695"/>
      <c r="P5" s="696"/>
      <c r="Q5" s="686" t="s">
        <v>184</v>
      </c>
      <c r="R5" s="687"/>
      <c r="S5" s="687"/>
      <c r="T5" s="687"/>
      <c r="U5" s="688"/>
      <c r="V5" s="686" t="s">
        <v>444</v>
      </c>
      <c r="W5" s="687"/>
      <c r="X5" s="687"/>
      <c r="Y5" s="687"/>
      <c r="Z5" s="688"/>
      <c r="AA5" s="686" t="s">
        <v>445</v>
      </c>
      <c r="AB5" s="687"/>
      <c r="AC5" s="687"/>
      <c r="AD5" s="687"/>
      <c r="AE5" s="687"/>
      <c r="AF5" s="735" t="s">
        <v>182</v>
      </c>
      <c r="AG5" s="687"/>
      <c r="AH5" s="687"/>
      <c r="AI5" s="687"/>
      <c r="AJ5" s="692"/>
      <c r="AK5" s="687" t="s">
        <v>156</v>
      </c>
      <c r="AL5" s="687"/>
      <c r="AM5" s="687"/>
      <c r="AN5" s="687"/>
      <c r="AO5" s="688"/>
      <c r="AP5" s="686" t="s">
        <v>446</v>
      </c>
      <c r="AQ5" s="687"/>
      <c r="AR5" s="687"/>
      <c r="AS5" s="687"/>
      <c r="AT5" s="688"/>
      <c r="AU5" s="686" t="s">
        <v>448</v>
      </c>
      <c r="AV5" s="687"/>
      <c r="AW5" s="687"/>
      <c r="AX5" s="687"/>
      <c r="AY5" s="692"/>
      <c r="AZ5" s="60"/>
      <c r="BA5" s="60"/>
      <c r="BB5" s="60"/>
      <c r="BC5" s="60"/>
      <c r="BD5" s="60"/>
      <c r="BE5" s="71"/>
      <c r="BF5" s="71"/>
      <c r="BG5" s="71"/>
      <c r="BH5" s="71"/>
      <c r="BI5" s="71"/>
      <c r="BJ5" s="71"/>
      <c r="BK5" s="71"/>
      <c r="BL5" s="71"/>
      <c r="BM5" s="71"/>
      <c r="BN5" s="71"/>
      <c r="BO5" s="71"/>
      <c r="BP5" s="71"/>
      <c r="BQ5" s="694" t="s">
        <v>449</v>
      </c>
      <c r="BR5" s="695"/>
      <c r="BS5" s="695"/>
      <c r="BT5" s="695"/>
      <c r="BU5" s="695"/>
      <c r="BV5" s="695"/>
      <c r="BW5" s="695"/>
      <c r="BX5" s="695"/>
      <c r="BY5" s="695"/>
      <c r="BZ5" s="695"/>
      <c r="CA5" s="695"/>
      <c r="CB5" s="695"/>
      <c r="CC5" s="695"/>
      <c r="CD5" s="695"/>
      <c r="CE5" s="695"/>
      <c r="CF5" s="695"/>
      <c r="CG5" s="696"/>
      <c r="CH5" s="686" t="s">
        <v>372</v>
      </c>
      <c r="CI5" s="687"/>
      <c r="CJ5" s="687"/>
      <c r="CK5" s="687"/>
      <c r="CL5" s="688"/>
      <c r="CM5" s="686" t="s">
        <v>324</v>
      </c>
      <c r="CN5" s="687"/>
      <c r="CO5" s="687"/>
      <c r="CP5" s="687"/>
      <c r="CQ5" s="688"/>
      <c r="CR5" s="686" t="s">
        <v>247</v>
      </c>
      <c r="CS5" s="687"/>
      <c r="CT5" s="687"/>
      <c r="CU5" s="687"/>
      <c r="CV5" s="688"/>
      <c r="CW5" s="686" t="s">
        <v>56</v>
      </c>
      <c r="CX5" s="687"/>
      <c r="CY5" s="687"/>
      <c r="CZ5" s="687"/>
      <c r="DA5" s="688"/>
      <c r="DB5" s="686" t="s">
        <v>453</v>
      </c>
      <c r="DC5" s="687"/>
      <c r="DD5" s="687"/>
      <c r="DE5" s="687"/>
      <c r="DF5" s="688"/>
      <c r="DG5" s="1018" t="s">
        <v>245</v>
      </c>
      <c r="DH5" s="1019"/>
      <c r="DI5" s="1019"/>
      <c r="DJ5" s="1019"/>
      <c r="DK5" s="1020"/>
      <c r="DL5" s="1018" t="s">
        <v>455</v>
      </c>
      <c r="DM5" s="1019"/>
      <c r="DN5" s="1019"/>
      <c r="DO5" s="1019"/>
      <c r="DP5" s="1020"/>
      <c r="DQ5" s="686" t="s">
        <v>457</v>
      </c>
      <c r="DR5" s="687"/>
      <c r="DS5" s="687"/>
      <c r="DT5" s="687"/>
      <c r="DU5" s="688"/>
      <c r="DV5" s="686" t="s">
        <v>448</v>
      </c>
      <c r="DW5" s="687"/>
      <c r="DX5" s="687"/>
      <c r="DY5" s="687"/>
      <c r="DZ5" s="692"/>
      <c r="EA5" s="71"/>
    </row>
    <row r="6" spans="1:131" s="51" customFormat="1" ht="26.25" customHeight="1" x14ac:dyDescent="0.15">
      <c r="A6" s="697"/>
      <c r="B6" s="698"/>
      <c r="C6" s="698"/>
      <c r="D6" s="698"/>
      <c r="E6" s="698"/>
      <c r="F6" s="698"/>
      <c r="G6" s="698"/>
      <c r="H6" s="698"/>
      <c r="I6" s="698"/>
      <c r="J6" s="698"/>
      <c r="K6" s="698"/>
      <c r="L6" s="698"/>
      <c r="M6" s="698"/>
      <c r="N6" s="698"/>
      <c r="O6" s="698"/>
      <c r="P6" s="699"/>
      <c r="Q6" s="689"/>
      <c r="R6" s="690"/>
      <c r="S6" s="690"/>
      <c r="T6" s="690"/>
      <c r="U6" s="691"/>
      <c r="V6" s="689"/>
      <c r="W6" s="690"/>
      <c r="X6" s="690"/>
      <c r="Y6" s="690"/>
      <c r="Z6" s="691"/>
      <c r="AA6" s="689"/>
      <c r="AB6" s="690"/>
      <c r="AC6" s="690"/>
      <c r="AD6" s="690"/>
      <c r="AE6" s="690"/>
      <c r="AF6" s="736"/>
      <c r="AG6" s="690"/>
      <c r="AH6" s="690"/>
      <c r="AI6" s="690"/>
      <c r="AJ6" s="693"/>
      <c r="AK6" s="690"/>
      <c r="AL6" s="690"/>
      <c r="AM6" s="690"/>
      <c r="AN6" s="690"/>
      <c r="AO6" s="691"/>
      <c r="AP6" s="689"/>
      <c r="AQ6" s="690"/>
      <c r="AR6" s="690"/>
      <c r="AS6" s="690"/>
      <c r="AT6" s="691"/>
      <c r="AU6" s="689"/>
      <c r="AV6" s="690"/>
      <c r="AW6" s="690"/>
      <c r="AX6" s="690"/>
      <c r="AY6" s="693"/>
      <c r="AZ6" s="60"/>
      <c r="BA6" s="60"/>
      <c r="BB6" s="60"/>
      <c r="BC6" s="60"/>
      <c r="BD6" s="60"/>
      <c r="BE6" s="71"/>
      <c r="BF6" s="71"/>
      <c r="BG6" s="71"/>
      <c r="BH6" s="71"/>
      <c r="BI6" s="71"/>
      <c r="BJ6" s="71"/>
      <c r="BK6" s="71"/>
      <c r="BL6" s="71"/>
      <c r="BM6" s="71"/>
      <c r="BN6" s="71"/>
      <c r="BO6" s="71"/>
      <c r="BP6" s="71"/>
      <c r="BQ6" s="697"/>
      <c r="BR6" s="698"/>
      <c r="BS6" s="698"/>
      <c r="BT6" s="698"/>
      <c r="BU6" s="698"/>
      <c r="BV6" s="698"/>
      <c r="BW6" s="698"/>
      <c r="BX6" s="698"/>
      <c r="BY6" s="698"/>
      <c r="BZ6" s="698"/>
      <c r="CA6" s="698"/>
      <c r="CB6" s="698"/>
      <c r="CC6" s="698"/>
      <c r="CD6" s="698"/>
      <c r="CE6" s="698"/>
      <c r="CF6" s="698"/>
      <c r="CG6" s="699"/>
      <c r="CH6" s="689"/>
      <c r="CI6" s="690"/>
      <c r="CJ6" s="690"/>
      <c r="CK6" s="690"/>
      <c r="CL6" s="691"/>
      <c r="CM6" s="689"/>
      <c r="CN6" s="690"/>
      <c r="CO6" s="690"/>
      <c r="CP6" s="690"/>
      <c r="CQ6" s="691"/>
      <c r="CR6" s="689"/>
      <c r="CS6" s="690"/>
      <c r="CT6" s="690"/>
      <c r="CU6" s="690"/>
      <c r="CV6" s="691"/>
      <c r="CW6" s="689"/>
      <c r="CX6" s="690"/>
      <c r="CY6" s="690"/>
      <c r="CZ6" s="690"/>
      <c r="DA6" s="691"/>
      <c r="DB6" s="689"/>
      <c r="DC6" s="690"/>
      <c r="DD6" s="690"/>
      <c r="DE6" s="690"/>
      <c r="DF6" s="691"/>
      <c r="DG6" s="1021"/>
      <c r="DH6" s="1022"/>
      <c r="DI6" s="1022"/>
      <c r="DJ6" s="1022"/>
      <c r="DK6" s="1023"/>
      <c r="DL6" s="1021"/>
      <c r="DM6" s="1022"/>
      <c r="DN6" s="1022"/>
      <c r="DO6" s="1022"/>
      <c r="DP6" s="1023"/>
      <c r="DQ6" s="689"/>
      <c r="DR6" s="690"/>
      <c r="DS6" s="690"/>
      <c r="DT6" s="690"/>
      <c r="DU6" s="691"/>
      <c r="DV6" s="689"/>
      <c r="DW6" s="690"/>
      <c r="DX6" s="690"/>
      <c r="DY6" s="690"/>
      <c r="DZ6" s="693"/>
      <c r="EA6" s="71"/>
    </row>
    <row r="7" spans="1:131" s="51" customFormat="1" ht="26.25" customHeight="1" x14ac:dyDescent="0.15">
      <c r="A7" s="55">
        <v>1</v>
      </c>
      <c r="B7" s="961" t="s">
        <v>458</v>
      </c>
      <c r="C7" s="962"/>
      <c r="D7" s="962"/>
      <c r="E7" s="962"/>
      <c r="F7" s="962"/>
      <c r="G7" s="962"/>
      <c r="H7" s="962"/>
      <c r="I7" s="962"/>
      <c r="J7" s="962"/>
      <c r="K7" s="962"/>
      <c r="L7" s="962"/>
      <c r="M7" s="962"/>
      <c r="N7" s="962"/>
      <c r="O7" s="962"/>
      <c r="P7" s="963"/>
      <c r="Q7" s="964">
        <v>6355</v>
      </c>
      <c r="R7" s="965"/>
      <c r="S7" s="965"/>
      <c r="T7" s="965"/>
      <c r="U7" s="965"/>
      <c r="V7" s="965">
        <v>6036</v>
      </c>
      <c r="W7" s="965"/>
      <c r="X7" s="965"/>
      <c r="Y7" s="965"/>
      <c r="Z7" s="965"/>
      <c r="AA7" s="965">
        <f>Q7-V7</f>
        <v>319</v>
      </c>
      <c r="AB7" s="965"/>
      <c r="AC7" s="965"/>
      <c r="AD7" s="965"/>
      <c r="AE7" s="1009"/>
      <c r="AF7" s="1010">
        <v>31</v>
      </c>
      <c r="AG7" s="1011"/>
      <c r="AH7" s="1011"/>
      <c r="AI7" s="1011"/>
      <c r="AJ7" s="1012"/>
      <c r="AK7" s="1013"/>
      <c r="AL7" s="965"/>
      <c r="AM7" s="965"/>
      <c r="AN7" s="965"/>
      <c r="AO7" s="965"/>
      <c r="AP7" s="965">
        <v>4790</v>
      </c>
      <c r="AQ7" s="965"/>
      <c r="AR7" s="965"/>
      <c r="AS7" s="965"/>
      <c r="AT7" s="965"/>
      <c r="AU7" s="966"/>
      <c r="AV7" s="966"/>
      <c r="AW7" s="966"/>
      <c r="AX7" s="966"/>
      <c r="AY7" s="967"/>
      <c r="AZ7" s="60"/>
      <c r="BA7" s="60"/>
      <c r="BB7" s="60"/>
      <c r="BC7" s="60"/>
      <c r="BD7" s="60"/>
      <c r="BE7" s="71"/>
      <c r="BF7" s="71"/>
      <c r="BG7" s="71"/>
      <c r="BH7" s="71"/>
      <c r="BI7" s="71"/>
      <c r="BJ7" s="71"/>
      <c r="BK7" s="71"/>
      <c r="BL7" s="71"/>
      <c r="BM7" s="71"/>
      <c r="BN7" s="71"/>
      <c r="BO7" s="71"/>
      <c r="BP7" s="71"/>
      <c r="BQ7" s="55">
        <v>1</v>
      </c>
      <c r="BR7" s="75"/>
      <c r="BS7" s="961"/>
      <c r="BT7" s="962"/>
      <c r="BU7" s="962"/>
      <c r="BV7" s="962"/>
      <c r="BW7" s="962"/>
      <c r="BX7" s="962"/>
      <c r="BY7" s="962"/>
      <c r="BZ7" s="962"/>
      <c r="CA7" s="962"/>
      <c r="CB7" s="962"/>
      <c r="CC7" s="962"/>
      <c r="CD7" s="962"/>
      <c r="CE7" s="962"/>
      <c r="CF7" s="962"/>
      <c r="CG7" s="963"/>
      <c r="CH7" s="1014"/>
      <c r="CI7" s="1015"/>
      <c r="CJ7" s="1015"/>
      <c r="CK7" s="1015"/>
      <c r="CL7" s="1016"/>
      <c r="CM7" s="1014"/>
      <c r="CN7" s="1015"/>
      <c r="CO7" s="1015"/>
      <c r="CP7" s="1015"/>
      <c r="CQ7" s="1016"/>
      <c r="CR7" s="1014"/>
      <c r="CS7" s="1015"/>
      <c r="CT7" s="1015"/>
      <c r="CU7" s="1015"/>
      <c r="CV7" s="1016"/>
      <c r="CW7" s="1014"/>
      <c r="CX7" s="1015"/>
      <c r="CY7" s="1015"/>
      <c r="CZ7" s="1015"/>
      <c r="DA7" s="1016"/>
      <c r="DB7" s="1014"/>
      <c r="DC7" s="1015"/>
      <c r="DD7" s="1015"/>
      <c r="DE7" s="1015"/>
      <c r="DF7" s="1016"/>
      <c r="DG7" s="1014"/>
      <c r="DH7" s="1015"/>
      <c r="DI7" s="1015"/>
      <c r="DJ7" s="1015"/>
      <c r="DK7" s="1016"/>
      <c r="DL7" s="1014"/>
      <c r="DM7" s="1015"/>
      <c r="DN7" s="1015"/>
      <c r="DO7" s="1015"/>
      <c r="DP7" s="1016"/>
      <c r="DQ7" s="1014"/>
      <c r="DR7" s="1015"/>
      <c r="DS7" s="1015"/>
      <c r="DT7" s="1015"/>
      <c r="DU7" s="1016"/>
      <c r="DV7" s="961"/>
      <c r="DW7" s="962"/>
      <c r="DX7" s="962"/>
      <c r="DY7" s="962"/>
      <c r="DZ7" s="1017"/>
      <c r="EA7" s="71"/>
    </row>
    <row r="8" spans="1:131" s="51" customFormat="1" ht="26.25" customHeight="1" x14ac:dyDescent="0.15">
      <c r="A8" s="56">
        <v>2</v>
      </c>
      <c r="B8" s="711" t="s">
        <v>196</v>
      </c>
      <c r="C8" s="712"/>
      <c r="D8" s="712"/>
      <c r="E8" s="712"/>
      <c r="F8" s="712"/>
      <c r="G8" s="712"/>
      <c r="H8" s="712"/>
      <c r="I8" s="712"/>
      <c r="J8" s="712"/>
      <c r="K8" s="712"/>
      <c r="L8" s="712"/>
      <c r="M8" s="712"/>
      <c r="N8" s="712"/>
      <c r="O8" s="712"/>
      <c r="P8" s="713"/>
      <c r="Q8" s="955">
        <v>3</v>
      </c>
      <c r="R8" s="956"/>
      <c r="S8" s="956"/>
      <c r="T8" s="956"/>
      <c r="U8" s="956"/>
      <c r="V8" s="956">
        <v>1</v>
      </c>
      <c r="W8" s="956"/>
      <c r="X8" s="956"/>
      <c r="Y8" s="956"/>
      <c r="Z8" s="956"/>
      <c r="AA8" s="956">
        <f>Q8-V8</f>
        <v>2</v>
      </c>
      <c r="AB8" s="956"/>
      <c r="AC8" s="956"/>
      <c r="AD8" s="956"/>
      <c r="AE8" s="959"/>
      <c r="AF8" s="978">
        <v>2</v>
      </c>
      <c r="AG8" s="715"/>
      <c r="AH8" s="715"/>
      <c r="AI8" s="715"/>
      <c r="AJ8" s="979"/>
      <c r="AK8" s="960" t="s">
        <v>204</v>
      </c>
      <c r="AL8" s="956"/>
      <c r="AM8" s="956"/>
      <c r="AN8" s="956"/>
      <c r="AO8" s="956"/>
      <c r="AP8" s="956" t="s">
        <v>204</v>
      </c>
      <c r="AQ8" s="956"/>
      <c r="AR8" s="956"/>
      <c r="AS8" s="956"/>
      <c r="AT8" s="956"/>
      <c r="AU8" s="957"/>
      <c r="AV8" s="957"/>
      <c r="AW8" s="957"/>
      <c r="AX8" s="957"/>
      <c r="AY8" s="958"/>
      <c r="AZ8" s="60"/>
      <c r="BA8" s="60"/>
      <c r="BB8" s="60"/>
      <c r="BC8" s="60"/>
      <c r="BD8" s="60"/>
      <c r="BE8" s="71"/>
      <c r="BF8" s="71"/>
      <c r="BG8" s="71"/>
      <c r="BH8" s="71"/>
      <c r="BI8" s="71"/>
      <c r="BJ8" s="71"/>
      <c r="BK8" s="71"/>
      <c r="BL8" s="71"/>
      <c r="BM8" s="71"/>
      <c r="BN8" s="71"/>
      <c r="BO8" s="71"/>
      <c r="BP8" s="71"/>
      <c r="BQ8" s="56">
        <v>2</v>
      </c>
      <c r="BR8" s="76"/>
      <c r="BS8" s="711"/>
      <c r="BT8" s="712"/>
      <c r="BU8" s="712"/>
      <c r="BV8" s="712"/>
      <c r="BW8" s="712"/>
      <c r="BX8" s="712"/>
      <c r="BY8" s="712"/>
      <c r="BZ8" s="712"/>
      <c r="CA8" s="712"/>
      <c r="CB8" s="712"/>
      <c r="CC8" s="712"/>
      <c r="CD8" s="712"/>
      <c r="CE8" s="712"/>
      <c r="CF8" s="712"/>
      <c r="CG8" s="713"/>
      <c r="CH8" s="714"/>
      <c r="CI8" s="715"/>
      <c r="CJ8" s="715"/>
      <c r="CK8" s="715"/>
      <c r="CL8" s="716"/>
      <c r="CM8" s="714"/>
      <c r="CN8" s="715"/>
      <c r="CO8" s="715"/>
      <c r="CP8" s="715"/>
      <c r="CQ8" s="716"/>
      <c r="CR8" s="714"/>
      <c r="CS8" s="715"/>
      <c r="CT8" s="715"/>
      <c r="CU8" s="715"/>
      <c r="CV8" s="716"/>
      <c r="CW8" s="714"/>
      <c r="CX8" s="715"/>
      <c r="CY8" s="715"/>
      <c r="CZ8" s="715"/>
      <c r="DA8" s="716"/>
      <c r="DB8" s="714"/>
      <c r="DC8" s="715"/>
      <c r="DD8" s="715"/>
      <c r="DE8" s="715"/>
      <c r="DF8" s="716"/>
      <c r="DG8" s="714"/>
      <c r="DH8" s="715"/>
      <c r="DI8" s="715"/>
      <c r="DJ8" s="715"/>
      <c r="DK8" s="716"/>
      <c r="DL8" s="714"/>
      <c r="DM8" s="715"/>
      <c r="DN8" s="715"/>
      <c r="DO8" s="715"/>
      <c r="DP8" s="716"/>
      <c r="DQ8" s="714"/>
      <c r="DR8" s="715"/>
      <c r="DS8" s="715"/>
      <c r="DT8" s="715"/>
      <c r="DU8" s="716"/>
      <c r="DV8" s="711"/>
      <c r="DW8" s="712"/>
      <c r="DX8" s="712"/>
      <c r="DY8" s="712"/>
      <c r="DZ8" s="717"/>
      <c r="EA8" s="71"/>
    </row>
    <row r="9" spans="1:131" s="51" customFormat="1" ht="26.25" customHeight="1" x14ac:dyDescent="0.15">
      <c r="A9" s="56">
        <v>3</v>
      </c>
      <c r="B9" s="711"/>
      <c r="C9" s="712"/>
      <c r="D9" s="712"/>
      <c r="E9" s="712"/>
      <c r="F9" s="712"/>
      <c r="G9" s="712"/>
      <c r="H9" s="712"/>
      <c r="I9" s="712"/>
      <c r="J9" s="712"/>
      <c r="K9" s="712"/>
      <c r="L9" s="712"/>
      <c r="M9" s="712"/>
      <c r="N9" s="712"/>
      <c r="O9" s="712"/>
      <c r="P9" s="713"/>
      <c r="Q9" s="955"/>
      <c r="R9" s="956"/>
      <c r="S9" s="956"/>
      <c r="T9" s="956"/>
      <c r="U9" s="956"/>
      <c r="V9" s="956"/>
      <c r="W9" s="956"/>
      <c r="X9" s="956"/>
      <c r="Y9" s="956"/>
      <c r="Z9" s="956"/>
      <c r="AA9" s="956"/>
      <c r="AB9" s="956"/>
      <c r="AC9" s="956"/>
      <c r="AD9" s="956"/>
      <c r="AE9" s="959"/>
      <c r="AF9" s="978"/>
      <c r="AG9" s="715"/>
      <c r="AH9" s="715"/>
      <c r="AI9" s="715"/>
      <c r="AJ9" s="979"/>
      <c r="AK9" s="960"/>
      <c r="AL9" s="956"/>
      <c r="AM9" s="956"/>
      <c r="AN9" s="956"/>
      <c r="AO9" s="956"/>
      <c r="AP9" s="956"/>
      <c r="AQ9" s="956"/>
      <c r="AR9" s="956"/>
      <c r="AS9" s="956"/>
      <c r="AT9" s="956"/>
      <c r="AU9" s="957"/>
      <c r="AV9" s="957"/>
      <c r="AW9" s="957"/>
      <c r="AX9" s="957"/>
      <c r="AY9" s="958"/>
      <c r="AZ9" s="60"/>
      <c r="BA9" s="60"/>
      <c r="BB9" s="60"/>
      <c r="BC9" s="60"/>
      <c r="BD9" s="60"/>
      <c r="BE9" s="71"/>
      <c r="BF9" s="71"/>
      <c r="BG9" s="71"/>
      <c r="BH9" s="71"/>
      <c r="BI9" s="71"/>
      <c r="BJ9" s="71"/>
      <c r="BK9" s="71"/>
      <c r="BL9" s="71"/>
      <c r="BM9" s="71"/>
      <c r="BN9" s="71"/>
      <c r="BO9" s="71"/>
      <c r="BP9" s="71"/>
      <c r="BQ9" s="56">
        <v>3</v>
      </c>
      <c r="BR9" s="76"/>
      <c r="BS9" s="711"/>
      <c r="BT9" s="712"/>
      <c r="BU9" s="712"/>
      <c r="BV9" s="712"/>
      <c r="BW9" s="712"/>
      <c r="BX9" s="712"/>
      <c r="BY9" s="712"/>
      <c r="BZ9" s="712"/>
      <c r="CA9" s="712"/>
      <c r="CB9" s="712"/>
      <c r="CC9" s="712"/>
      <c r="CD9" s="712"/>
      <c r="CE9" s="712"/>
      <c r="CF9" s="712"/>
      <c r="CG9" s="713"/>
      <c r="CH9" s="714"/>
      <c r="CI9" s="715"/>
      <c r="CJ9" s="715"/>
      <c r="CK9" s="715"/>
      <c r="CL9" s="716"/>
      <c r="CM9" s="714"/>
      <c r="CN9" s="715"/>
      <c r="CO9" s="715"/>
      <c r="CP9" s="715"/>
      <c r="CQ9" s="716"/>
      <c r="CR9" s="714"/>
      <c r="CS9" s="715"/>
      <c r="CT9" s="715"/>
      <c r="CU9" s="715"/>
      <c r="CV9" s="716"/>
      <c r="CW9" s="714"/>
      <c r="CX9" s="715"/>
      <c r="CY9" s="715"/>
      <c r="CZ9" s="715"/>
      <c r="DA9" s="716"/>
      <c r="DB9" s="714"/>
      <c r="DC9" s="715"/>
      <c r="DD9" s="715"/>
      <c r="DE9" s="715"/>
      <c r="DF9" s="716"/>
      <c r="DG9" s="714"/>
      <c r="DH9" s="715"/>
      <c r="DI9" s="715"/>
      <c r="DJ9" s="715"/>
      <c r="DK9" s="716"/>
      <c r="DL9" s="714"/>
      <c r="DM9" s="715"/>
      <c r="DN9" s="715"/>
      <c r="DO9" s="715"/>
      <c r="DP9" s="716"/>
      <c r="DQ9" s="714"/>
      <c r="DR9" s="715"/>
      <c r="DS9" s="715"/>
      <c r="DT9" s="715"/>
      <c r="DU9" s="716"/>
      <c r="DV9" s="711"/>
      <c r="DW9" s="712"/>
      <c r="DX9" s="712"/>
      <c r="DY9" s="712"/>
      <c r="DZ9" s="717"/>
      <c r="EA9" s="71"/>
    </row>
    <row r="10" spans="1:131" s="51" customFormat="1" ht="26.25" customHeight="1" x14ac:dyDescent="0.15">
      <c r="A10" s="56">
        <v>4</v>
      </c>
      <c r="B10" s="711"/>
      <c r="C10" s="712"/>
      <c r="D10" s="712"/>
      <c r="E10" s="712"/>
      <c r="F10" s="712"/>
      <c r="G10" s="712"/>
      <c r="H10" s="712"/>
      <c r="I10" s="712"/>
      <c r="J10" s="712"/>
      <c r="K10" s="712"/>
      <c r="L10" s="712"/>
      <c r="M10" s="712"/>
      <c r="N10" s="712"/>
      <c r="O10" s="712"/>
      <c r="P10" s="713"/>
      <c r="Q10" s="955"/>
      <c r="R10" s="956"/>
      <c r="S10" s="956"/>
      <c r="T10" s="956"/>
      <c r="U10" s="956"/>
      <c r="V10" s="956"/>
      <c r="W10" s="956"/>
      <c r="X10" s="956"/>
      <c r="Y10" s="956"/>
      <c r="Z10" s="956"/>
      <c r="AA10" s="956"/>
      <c r="AB10" s="956"/>
      <c r="AC10" s="956"/>
      <c r="AD10" s="956"/>
      <c r="AE10" s="959"/>
      <c r="AF10" s="978"/>
      <c r="AG10" s="715"/>
      <c r="AH10" s="715"/>
      <c r="AI10" s="715"/>
      <c r="AJ10" s="979"/>
      <c r="AK10" s="960"/>
      <c r="AL10" s="956"/>
      <c r="AM10" s="956"/>
      <c r="AN10" s="956"/>
      <c r="AO10" s="956"/>
      <c r="AP10" s="956"/>
      <c r="AQ10" s="956"/>
      <c r="AR10" s="956"/>
      <c r="AS10" s="956"/>
      <c r="AT10" s="956"/>
      <c r="AU10" s="957"/>
      <c r="AV10" s="957"/>
      <c r="AW10" s="957"/>
      <c r="AX10" s="957"/>
      <c r="AY10" s="958"/>
      <c r="AZ10" s="60"/>
      <c r="BA10" s="60"/>
      <c r="BB10" s="60"/>
      <c r="BC10" s="60"/>
      <c r="BD10" s="60"/>
      <c r="BE10" s="71"/>
      <c r="BF10" s="71"/>
      <c r="BG10" s="71"/>
      <c r="BH10" s="71"/>
      <c r="BI10" s="71"/>
      <c r="BJ10" s="71"/>
      <c r="BK10" s="71"/>
      <c r="BL10" s="71"/>
      <c r="BM10" s="71"/>
      <c r="BN10" s="71"/>
      <c r="BO10" s="71"/>
      <c r="BP10" s="71"/>
      <c r="BQ10" s="56">
        <v>4</v>
      </c>
      <c r="BR10" s="76"/>
      <c r="BS10" s="711"/>
      <c r="BT10" s="712"/>
      <c r="BU10" s="712"/>
      <c r="BV10" s="712"/>
      <c r="BW10" s="712"/>
      <c r="BX10" s="712"/>
      <c r="BY10" s="712"/>
      <c r="BZ10" s="712"/>
      <c r="CA10" s="712"/>
      <c r="CB10" s="712"/>
      <c r="CC10" s="712"/>
      <c r="CD10" s="712"/>
      <c r="CE10" s="712"/>
      <c r="CF10" s="712"/>
      <c r="CG10" s="713"/>
      <c r="CH10" s="714"/>
      <c r="CI10" s="715"/>
      <c r="CJ10" s="715"/>
      <c r="CK10" s="715"/>
      <c r="CL10" s="716"/>
      <c r="CM10" s="714"/>
      <c r="CN10" s="715"/>
      <c r="CO10" s="715"/>
      <c r="CP10" s="715"/>
      <c r="CQ10" s="716"/>
      <c r="CR10" s="714"/>
      <c r="CS10" s="715"/>
      <c r="CT10" s="715"/>
      <c r="CU10" s="715"/>
      <c r="CV10" s="716"/>
      <c r="CW10" s="714"/>
      <c r="CX10" s="715"/>
      <c r="CY10" s="715"/>
      <c r="CZ10" s="715"/>
      <c r="DA10" s="716"/>
      <c r="DB10" s="714"/>
      <c r="DC10" s="715"/>
      <c r="DD10" s="715"/>
      <c r="DE10" s="715"/>
      <c r="DF10" s="716"/>
      <c r="DG10" s="714"/>
      <c r="DH10" s="715"/>
      <c r="DI10" s="715"/>
      <c r="DJ10" s="715"/>
      <c r="DK10" s="716"/>
      <c r="DL10" s="714"/>
      <c r="DM10" s="715"/>
      <c r="DN10" s="715"/>
      <c r="DO10" s="715"/>
      <c r="DP10" s="716"/>
      <c r="DQ10" s="714"/>
      <c r="DR10" s="715"/>
      <c r="DS10" s="715"/>
      <c r="DT10" s="715"/>
      <c r="DU10" s="716"/>
      <c r="DV10" s="711"/>
      <c r="DW10" s="712"/>
      <c r="DX10" s="712"/>
      <c r="DY10" s="712"/>
      <c r="DZ10" s="717"/>
      <c r="EA10" s="71"/>
    </row>
    <row r="11" spans="1:131" s="51" customFormat="1" ht="26.25" customHeight="1" x14ac:dyDescent="0.15">
      <c r="A11" s="56">
        <v>5</v>
      </c>
      <c r="B11" s="711"/>
      <c r="C11" s="712"/>
      <c r="D11" s="712"/>
      <c r="E11" s="712"/>
      <c r="F11" s="712"/>
      <c r="G11" s="712"/>
      <c r="H11" s="712"/>
      <c r="I11" s="712"/>
      <c r="J11" s="712"/>
      <c r="K11" s="712"/>
      <c r="L11" s="712"/>
      <c r="M11" s="712"/>
      <c r="N11" s="712"/>
      <c r="O11" s="712"/>
      <c r="P11" s="713"/>
      <c r="Q11" s="955"/>
      <c r="R11" s="956"/>
      <c r="S11" s="956"/>
      <c r="T11" s="956"/>
      <c r="U11" s="956"/>
      <c r="V11" s="956"/>
      <c r="W11" s="956"/>
      <c r="X11" s="956"/>
      <c r="Y11" s="956"/>
      <c r="Z11" s="956"/>
      <c r="AA11" s="956"/>
      <c r="AB11" s="956"/>
      <c r="AC11" s="956"/>
      <c r="AD11" s="956"/>
      <c r="AE11" s="959"/>
      <c r="AF11" s="978"/>
      <c r="AG11" s="715"/>
      <c r="AH11" s="715"/>
      <c r="AI11" s="715"/>
      <c r="AJ11" s="979"/>
      <c r="AK11" s="960"/>
      <c r="AL11" s="956"/>
      <c r="AM11" s="956"/>
      <c r="AN11" s="956"/>
      <c r="AO11" s="956"/>
      <c r="AP11" s="956"/>
      <c r="AQ11" s="956"/>
      <c r="AR11" s="956"/>
      <c r="AS11" s="956"/>
      <c r="AT11" s="956"/>
      <c r="AU11" s="957"/>
      <c r="AV11" s="957"/>
      <c r="AW11" s="957"/>
      <c r="AX11" s="957"/>
      <c r="AY11" s="958"/>
      <c r="AZ11" s="60"/>
      <c r="BA11" s="60"/>
      <c r="BB11" s="60"/>
      <c r="BC11" s="60"/>
      <c r="BD11" s="60"/>
      <c r="BE11" s="71"/>
      <c r="BF11" s="71"/>
      <c r="BG11" s="71"/>
      <c r="BH11" s="71"/>
      <c r="BI11" s="71"/>
      <c r="BJ11" s="71"/>
      <c r="BK11" s="71"/>
      <c r="BL11" s="71"/>
      <c r="BM11" s="71"/>
      <c r="BN11" s="71"/>
      <c r="BO11" s="71"/>
      <c r="BP11" s="71"/>
      <c r="BQ11" s="56">
        <v>5</v>
      </c>
      <c r="BR11" s="76"/>
      <c r="BS11" s="711"/>
      <c r="BT11" s="712"/>
      <c r="BU11" s="712"/>
      <c r="BV11" s="712"/>
      <c r="BW11" s="712"/>
      <c r="BX11" s="712"/>
      <c r="BY11" s="712"/>
      <c r="BZ11" s="712"/>
      <c r="CA11" s="712"/>
      <c r="CB11" s="712"/>
      <c r="CC11" s="712"/>
      <c r="CD11" s="712"/>
      <c r="CE11" s="712"/>
      <c r="CF11" s="712"/>
      <c r="CG11" s="713"/>
      <c r="CH11" s="714"/>
      <c r="CI11" s="715"/>
      <c r="CJ11" s="715"/>
      <c r="CK11" s="715"/>
      <c r="CL11" s="716"/>
      <c r="CM11" s="714"/>
      <c r="CN11" s="715"/>
      <c r="CO11" s="715"/>
      <c r="CP11" s="715"/>
      <c r="CQ11" s="716"/>
      <c r="CR11" s="714"/>
      <c r="CS11" s="715"/>
      <c r="CT11" s="715"/>
      <c r="CU11" s="715"/>
      <c r="CV11" s="716"/>
      <c r="CW11" s="714"/>
      <c r="CX11" s="715"/>
      <c r="CY11" s="715"/>
      <c r="CZ11" s="715"/>
      <c r="DA11" s="716"/>
      <c r="DB11" s="714"/>
      <c r="DC11" s="715"/>
      <c r="DD11" s="715"/>
      <c r="DE11" s="715"/>
      <c r="DF11" s="716"/>
      <c r="DG11" s="714"/>
      <c r="DH11" s="715"/>
      <c r="DI11" s="715"/>
      <c r="DJ11" s="715"/>
      <c r="DK11" s="716"/>
      <c r="DL11" s="714"/>
      <c r="DM11" s="715"/>
      <c r="DN11" s="715"/>
      <c r="DO11" s="715"/>
      <c r="DP11" s="716"/>
      <c r="DQ11" s="714"/>
      <c r="DR11" s="715"/>
      <c r="DS11" s="715"/>
      <c r="DT11" s="715"/>
      <c r="DU11" s="716"/>
      <c r="DV11" s="711"/>
      <c r="DW11" s="712"/>
      <c r="DX11" s="712"/>
      <c r="DY11" s="712"/>
      <c r="DZ11" s="717"/>
      <c r="EA11" s="71"/>
    </row>
    <row r="12" spans="1:131" s="51" customFormat="1" ht="26.25" customHeight="1" x14ac:dyDescent="0.15">
      <c r="A12" s="56">
        <v>6</v>
      </c>
      <c r="B12" s="711"/>
      <c r="C12" s="712"/>
      <c r="D12" s="712"/>
      <c r="E12" s="712"/>
      <c r="F12" s="712"/>
      <c r="G12" s="712"/>
      <c r="H12" s="712"/>
      <c r="I12" s="712"/>
      <c r="J12" s="712"/>
      <c r="K12" s="712"/>
      <c r="L12" s="712"/>
      <c r="M12" s="712"/>
      <c r="N12" s="712"/>
      <c r="O12" s="712"/>
      <c r="P12" s="713"/>
      <c r="Q12" s="955"/>
      <c r="R12" s="956"/>
      <c r="S12" s="956"/>
      <c r="T12" s="956"/>
      <c r="U12" s="956"/>
      <c r="V12" s="956"/>
      <c r="W12" s="956"/>
      <c r="X12" s="956"/>
      <c r="Y12" s="956"/>
      <c r="Z12" s="956"/>
      <c r="AA12" s="956"/>
      <c r="AB12" s="956"/>
      <c r="AC12" s="956"/>
      <c r="AD12" s="956"/>
      <c r="AE12" s="959"/>
      <c r="AF12" s="978"/>
      <c r="AG12" s="715"/>
      <c r="AH12" s="715"/>
      <c r="AI12" s="715"/>
      <c r="AJ12" s="979"/>
      <c r="AK12" s="960"/>
      <c r="AL12" s="956"/>
      <c r="AM12" s="956"/>
      <c r="AN12" s="956"/>
      <c r="AO12" s="956"/>
      <c r="AP12" s="956"/>
      <c r="AQ12" s="956"/>
      <c r="AR12" s="956"/>
      <c r="AS12" s="956"/>
      <c r="AT12" s="956"/>
      <c r="AU12" s="957"/>
      <c r="AV12" s="957"/>
      <c r="AW12" s="957"/>
      <c r="AX12" s="957"/>
      <c r="AY12" s="958"/>
      <c r="AZ12" s="60"/>
      <c r="BA12" s="60"/>
      <c r="BB12" s="60"/>
      <c r="BC12" s="60"/>
      <c r="BD12" s="60"/>
      <c r="BE12" s="71"/>
      <c r="BF12" s="71"/>
      <c r="BG12" s="71"/>
      <c r="BH12" s="71"/>
      <c r="BI12" s="71"/>
      <c r="BJ12" s="71"/>
      <c r="BK12" s="71"/>
      <c r="BL12" s="71"/>
      <c r="BM12" s="71"/>
      <c r="BN12" s="71"/>
      <c r="BO12" s="71"/>
      <c r="BP12" s="71"/>
      <c r="BQ12" s="56">
        <v>6</v>
      </c>
      <c r="BR12" s="76"/>
      <c r="BS12" s="711"/>
      <c r="BT12" s="712"/>
      <c r="BU12" s="712"/>
      <c r="BV12" s="712"/>
      <c r="BW12" s="712"/>
      <c r="BX12" s="712"/>
      <c r="BY12" s="712"/>
      <c r="BZ12" s="712"/>
      <c r="CA12" s="712"/>
      <c r="CB12" s="712"/>
      <c r="CC12" s="712"/>
      <c r="CD12" s="712"/>
      <c r="CE12" s="712"/>
      <c r="CF12" s="712"/>
      <c r="CG12" s="713"/>
      <c r="CH12" s="714"/>
      <c r="CI12" s="715"/>
      <c r="CJ12" s="715"/>
      <c r="CK12" s="715"/>
      <c r="CL12" s="716"/>
      <c r="CM12" s="714"/>
      <c r="CN12" s="715"/>
      <c r="CO12" s="715"/>
      <c r="CP12" s="715"/>
      <c r="CQ12" s="716"/>
      <c r="CR12" s="714"/>
      <c r="CS12" s="715"/>
      <c r="CT12" s="715"/>
      <c r="CU12" s="715"/>
      <c r="CV12" s="716"/>
      <c r="CW12" s="714"/>
      <c r="CX12" s="715"/>
      <c r="CY12" s="715"/>
      <c r="CZ12" s="715"/>
      <c r="DA12" s="716"/>
      <c r="DB12" s="714"/>
      <c r="DC12" s="715"/>
      <c r="DD12" s="715"/>
      <c r="DE12" s="715"/>
      <c r="DF12" s="716"/>
      <c r="DG12" s="714"/>
      <c r="DH12" s="715"/>
      <c r="DI12" s="715"/>
      <c r="DJ12" s="715"/>
      <c r="DK12" s="716"/>
      <c r="DL12" s="714"/>
      <c r="DM12" s="715"/>
      <c r="DN12" s="715"/>
      <c r="DO12" s="715"/>
      <c r="DP12" s="716"/>
      <c r="DQ12" s="714"/>
      <c r="DR12" s="715"/>
      <c r="DS12" s="715"/>
      <c r="DT12" s="715"/>
      <c r="DU12" s="716"/>
      <c r="DV12" s="711"/>
      <c r="DW12" s="712"/>
      <c r="DX12" s="712"/>
      <c r="DY12" s="712"/>
      <c r="DZ12" s="717"/>
      <c r="EA12" s="71"/>
    </row>
    <row r="13" spans="1:131" s="51" customFormat="1" ht="26.25" customHeight="1" x14ac:dyDescent="0.15">
      <c r="A13" s="56">
        <v>7</v>
      </c>
      <c r="B13" s="711"/>
      <c r="C13" s="712"/>
      <c r="D13" s="712"/>
      <c r="E13" s="712"/>
      <c r="F13" s="712"/>
      <c r="G13" s="712"/>
      <c r="H13" s="712"/>
      <c r="I13" s="712"/>
      <c r="J13" s="712"/>
      <c r="K13" s="712"/>
      <c r="L13" s="712"/>
      <c r="M13" s="712"/>
      <c r="N13" s="712"/>
      <c r="O13" s="712"/>
      <c r="P13" s="713"/>
      <c r="Q13" s="955"/>
      <c r="R13" s="956"/>
      <c r="S13" s="956"/>
      <c r="T13" s="956"/>
      <c r="U13" s="956"/>
      <c r="V13" s="956"/>
      <c r="W13" s="956"/>
      <c r="X13" s="956"/>
      <c r="Y13" s="956"/>
      <c r="Z13" s="956"/>
      <c r="AA13" s="956"/>
      <c r="AB13" s="956"/>
      <c r="AC13" s="956"/>
      <c r="AD13" s="956"/>
      <c r="AE13" s="959"/>
      <c r="AF13" s="978"/>
      <c r="AG13" s="715"/>
      <c r="AH13" s="715"/>
      <c r="AI13" s="715"/>
      <c r="AJ13" s="979"/>
      <c r="AK13" s="960"/>
      <c r="AL13" s="956"/>
      <c r="AM13" s="956"/>
      <c r="AN13" s="956"/>
      <c r="AO13" s="956"/>
      <c r="AP13" s="956"/>
      <c r="AQ13" s="956"/>
      <c r="AR13" s="956"/>
      <c r="AS13" s="956"/>
      <c r="AT13" s="956"/>
      <c r="AU13" s="957"/>
      <c r="AV13" s="957"/>
      <c r="AW13" s="957"/>
      <c r="AX13" s="957"/>
      <c r="AY13" s="958"/>
      <c r="AZ13" s="60"/>
      <c r="BA13" s="60"/>
      <c r="BB13" s="60"/>
      <c r="BC13" s="60"/>
      <c r="BD13" s="60"/>
      <c r="BE13" s="71"/>
      <c r="BF13" s="71"/>
      <c r="BG13" s="71"/>
      <c r="BH13" s="71"/>
      <c r="BI13" s="71"/>
      <c r="BJ13" s="71"/>
      <c r="BK13" s="71"/>
      <c r="BL13" s="71"/>
      <c r="BM13" s="71"/>
      <c r="BN13" s="71"/>
      <c r="BO13" s="71"/>
      <c r="BP13" s="71"/>
      <c r="BQ13" s="56">
        <v>7</v>
      </c>
      <c r="BR13" s="76"/>
      <c r="BS13" s="711"/>
      <c r="BT13" s="712"/>
      <c r="BU13" s="712"/>
      <c r="BV13" s="712"/>
      <c r="BW13" s="712"/>
      <c r="BX13" s="712"/>
      <c r="BY13" s="712"/>
      <c r="BZ13" s="712"/>
      <c r="CA13" s="712"/>
      <c r="CB13" s="712"/>
      <c r="CC13" s="712"/>
      <c r="CD13" s="712"/>
      <c r="CE13" s="712"/>
      <c r="CF13" s="712"/>
      <c r="CG13" s="713"/>
      <c r="CH13" s="714"/>
      <c r="CI13" s="715"/>
      <c r="CJ13" s="715"/>
      <c r="CK13" s="715"/>
      <c r="CL13" s="716"/>
      <c r="CM13" s="714"/>
      <c r="CN13" s="715"/>
      <c r="CO13" s="715"/>
      <c r="CP13" s="715"/>
      <c r="CQ13" s="716"/>
      <c r="CR13" s="714"/>
      <c r="CS13" s="715"/>
      <c r="CT13" s="715"/>
      <c r="CU13" s="715"/>
      <c r="CV13" s="716"/>
      <c r="CW13" s="714"/>
      <c r="CX13" s="715"/>
      <c r="CY13" s="715"/>
      <c r="CZ13" s="715"/>
      <c r="DA13" s="716"/>
      <c r="DB13" s="714"/>
      <c r="DC13" s="715"/>
      <c r="DD13" s="715"/>
      <c r="DE13" s="715"/>
      <c r="DF13" s="716"/>
      <c r="DG13" s="714"/>
      <c r="DH13" s="715"/>
      <c r="DI13" s="715"/>
      <c r="DJ13" s="715"/>
      <c r="DK13" s="716"/>
      <c r="DL13" s="714"/>
      <c r="DM13" s="715"/>
      <c r="DN13" s="715"/>
      <c r="DO13" s="715"/>
      <c r="DP13" s="716"/>
      <c r="DQ13" s="714"/>
      <c r="DR13" s="715"/>
      <c r="DS13" s="715"/>
      <c r="DT13" s="715"/>
      <c r="DU13" s="716"/>
      <c r="DV13" s="711"/>
      <c r="DW13" s="712"/>
      <c r="DX13" s="712"/>
      <c r="DY13" s="712"/>
      <c r="DZ13" s="717"/>
      <c r="EA13" s="71"/>
    </row>
    <row r="14" spans="1:131" s="51" customFormat="1" ht="26.25" customHeight="1" x14ac:dyDescent="0.15">
      <c r="A14" s="56">
        <v>8</v>
      </c>
      <c r="B14" s="711"/>
      <c r="C14" s="712"/>
      <c r="D14" s="712"/>
      <c r="E14" s="712"/>
      <c r="F14" s="712"/>
      <c r="G14" s="712"/>
      <c r="H14" s="712"/>
      <c r="I14" s="712"/>
      <c r="J14" s="712"/>
      <c r="K14" s="712"/>
      <c r="L14" s="712"/>
      <c r="M14" s="712"/>
      <c r="N14" s="712"/>
      <c r="O14" s="712"/>
      <c r="P14" s="713"/>
      <c r="Q14" s="955"/>
      <c r="R14" s="956"/>
      <c r="S14" s="956"/>
      <c r="T14" s="956"/>
      <c r="U14" s="956"/>
      <c r="V14" s="956"/>
      <c r="W14" s="956"/>
      <c r="X14" s="956"/>
      <c r="Y14" s="956"/>
      <c r="Z14" s="956"/>
      <c r="AA14" s="956"/>
      <c r="AB14" s="956"/>
      <c r="AC14" s="956"/>
      <c r="AD14" s="956"/>
      <c r="AE14" s="959"/>
      <c r="AF14" s="978"/>
      <c r="AG14" s="715"/>
      <c r="AH14" s="715"/>
      <c r="AI14" s="715"/>
      <c r="AJ14" s="979"/>
      <c r="AK14" s="960"/>
      <c r="AL14" s="956"/>
      <c r="AM14" s="956"/>
      <c r="AN14" s="956"/>
      <c r="AO14" s="956"/>
      <c r="AP14" s="956"/>
      <c r="AQ14" s="956"/>
      <c r="AR14" s="956"/>
      <c r="AS14" s="956"/>
      <c r="AT14" s="956"/>
      <c r="AU14" s="957"/>
      <c r="AV14" s="957"/>
      <c r="AW14" s="957"/>
      <c r="AX14" s="957"/>
      <c r="AY14" s="958"/>
      <c r="AZ14" s="60"/>
      <c r="BA14" s="60"/>
      <c r="BB14" s="60"/>
      <c r="BC14" s="60"/>
      <c r="BD14" s="60"/>
      <c r="BE14" s="71"/>
      <c r="BF14" s="71"/>
      <c r="BG14" s="71"/>
      <c r="BH14" s="71"/>
      <c r="BI14" s="71"/>
      <c r="BJ14" s="71"/>
      <c r="BK14" s="71"/>
      <c r="BL14" s="71"/>
      <c r="BM14" s="71"/>
      <c r="BN14" s="71"/>
      <c r="BO14" s="71"/>
      <c r="BP14" s="71"/>
      <c r="BQ14" s="56">
        <v>8</v>
      </c>
      <c r="BR14" s="76"/>
      <c r="BS14" s="711"/>
      <c r="BT14" s="712"/>
      <c r="BU14" s="712"/>
      <c r="BV14" s="712"/>
      <c r="BW14" s="712"/>
      <c r="BX14" s="712"/>
      <c r="BY14" s="712"/>
      <c r="BZ14" s="712"/>
      <c r="CA14" s="712"/>
      <c r="CB14" s="712"/>
      <c r="CC14" s="712"/>
      <c r="CD14" s="712"/>
      <c r="CE14" s="712"/>
      <c r="CF14" s="712"/>
      <c r="CG14" s="713"/>
      <c r="CH14" s="714"/>
      <c r="CI14" s="715"/>
      <c r="CJ14" s="715"/>
      <c r="CK14" s="715"/>
      <c r="CL14" s="716"/>
      <c r="CM14" s="714"/>
      <c r="CN14" s="715"/>
      <c r="CO14" s="715"/>
      <c r="CP14" s="715"/>
      <c r="CQ14" s="716"/>
      <c r="CR14" s="714"/>
      <c r="CS14" s="715"/>
      <c r="CT14" s="715"/>
      <c r="CU14" s="715"/>
      <c r="CV14" s="716"/>
      <c r="CW14" s="714"/>
      <c r="CX14" s="715"/>
      <c r="CY14" s="715"/>
      <c r="CZ14" s="715"/>
      <c r="DA14" s="716"/>
      <c r="DB14" s="714"/>
      <c r="DC14" s="715"/>
      <c r="DD14" s="715"/>
      <c r="DE14" s="715"/>
      <c r="DF14" s="716"/>
      <c r="DG14" s="714"/>
      <c r="DH14" s="715"/>
      <c r="DI14" s="715"/>
      <c r="DJ14" s="715"/>
      <c r="DK14" s="716"/>
      <c r="DL14" s="714"/>
      <c r="DM14" s="715"/>
      <c r="DN14" s="715"/>
      <c r="DO14" s="715"/>
      <c r="DP14" s="716"/>
      <c r="DQ14" s="714"/>
      <c r="DR14" s="715"/>
      <c r="DS14" s="715"/>
      <c r="DT14" s="715"/>
      <c r="DU14" s="716"/>
      <c r="DV14" s="711"/>
      <c r="DW14" s="712"/>
      <c r="DX14" s="712"/>
      <c r="DY14" s="712"/>
      <c r="DZ14" s="717"/>
      <c r="EA14" s="71"/>
    </row>
    <row r="15" spans="1:131" s="51" customFormat="1" ht="26.25" customHeight="1" x14ac:dyDescent="0.15">
      <c r="A15" s="56">
        <v>9</v>
      </c>
      <c r="B15" s="711"/>
      <c r="C15" s="712"/>
      <c r="D15" s="712"/>
      <c r="E15" s="712"/>
      <c r="F15" s="712"/>
      <c r="G15" s="712"/>
      <c r="H15" s="712"/>
      <c r="I15" s="712"/>
      <c r="J15" s="712"/>
      <c r="K15" s="712"/>
      <c r="L15" s="712"/>
      <c r="M15" s="712"/>
      <c r="N15" s="712"/>
      <c r="O15" s="712"/>
      <c r="P15" s="713"/>
      <c r="Q15" s="955"/>
      <c r="R15" s="956"/>
      <c r="S15" s="956"/>
      <c r="T15" s="956"/>
      <c r="U15" s="956"/>
      <c r="V15" s="956"/>
      <c r="W15" s="956"/>
      <c r="X15" s="956"/>
      <c r="Y15" s="956"/>
      <c r="Z15" s="956"/>
      <c r="AA15" s="956"/>
      <c r="AB15" s="956"/>
      <c r="AC15" s="956"/>
      <c r="AD15" s="956"/>
      <c r="AE15" s="959"/>
      <c r="AF15" s="978"/>
      <c r="AG15" s="715"/>
      <c r="AH15" s="715"/>
      <c r="AI15" s="715"/>
      <c r="AJ15" s="979"/>
      <c r="AK15" s="960"/>
      <c r="AL15" s="956"/>
      <c r="AM15" s="956"/>
      <c r="AN15" s="956"/>
      <c r="AO15" s="956"/>
      <c r="AP15" s="956"/>
      <c r="AQ15" s="956"/>
      <c r="AR15" s="956"/>
      <c r="AS15" s="956"/>
      <c r="AT15" s="956"/>
      <c r="AU15" s="957"/>
      <c r="AV15" s="957"/>
      <c r="AW15" s="957"/>
      <c r="AX15" s="957"/>
      <c r="AY15" s="958"/>
      <c r="AZ15" s="60"/>
      <c r="BA15" s="60"/>
      <c r="BB15" s="60"/>
      <c r="BC15" s="60"/>
      <c r="BD15" s="60"/>
      <c r="BE15" s="71"/>
      <c r="BF15" s="71"/>
      <c r="BG15" s="71"/>
      <c r="BH15" s="71"/>
      <c r="BI15" s="71"/>
      <c r="BJ15" s="71"/>
      <c r="BK15" s="71"/>
      <c r="BL15" s="71"/>
      <c r="BM15" s="71"/>
      <c r="BN15" s="71"/>
      <c r="BO15" s="71"/>
      <c r="BP15" s="71"/>
      <c r="BQ15" s="56">
        <v>9</v>
      </c>
      <c r="BR15" s="76"/>
      <c r="BS15" s="711"/>
      <c r="BT15" s="712"/>
      <c r="BU15" s="712"/>
      <c r="BV15" s="712"/>
      <c r="BW15" s="712"/>
      <c r="BX15" s="712"/>
      <c r="BY15" s="712"/>
      <c r="BZ15" s="712"/>
      <c r="CA15" s="712"/>
      <c r="CB15" s="712"/>
      <c r="CC15" s="712"/>
      <c r="CD15" s="712"/>
      <c r="CE15" s="712"/>
      <c r="CF15" s="712"/>
      <c r="CG15" s="713"/>
      <c r="CH15" s="714"/>
      <c r="CI15" s="715"/>
      <c r="CJ15" s="715"/>
      <c r="CK15" s="715"/>
      <c r="CL15" s="716"/>
      <c r="CM15" s="714"/>
      <c r="CN15" s="715"/>
      <c r="CO15" s="715"/>
      <c r="CP15" s="715"/>
      <c r="CQ15" s="716"/>
      <c r="CR15" s="714"/>
      <c r="CS15" s="715"/>
      <c r="CT15" s="715"/>
      <c r="CU15" s="715"/>
      <c r="CV15" s="716"/>
      <c r="CW15" s="714"/>
      <c r="CX15" s="715"/>
      <c r="CY15" s="715"/>
      <c r="CZ15" s="715"/>
      <c r="DA15" s="716"/>
      <c r="DB15" s="714"/>
      <c r="DC15" s="715"/>
      <c r="DD15" s="715"/>
      <c r="DE15" s="715"/>
      <c r="DF15" s="716"/>
      <c r="DG15" s="714"/>
      <c r="DH15" s="715"/>
      <c r="DI15" s="715"/>
      <c r="DJ15" s="715"/>
      <c r="DK15" s="716"/>
      <c r="DL15" s="714"/>
      <c r="DM15" s="715"/>
      <c r="DN15" s="715"/>
      <c r="DO15" s="715"/>
      <c r="DP15" s="716"/>
      <c r="DQ15" s="714"/>
      <c r="DR15" s="715"/>
      <c r="DS15" s="715"/>
      <c r="DT15" s="715"/>
      <c r="DU15" s="716"/>
      <c r="DV15" s="711"/>
      <c r="DW15" s="712"/>
      <c r="DX15" s="712"/>
      <c r="DY15" s="712"/>
      <c r="DZ15" s="717"/>
      <c r="EA15" s="71"/>
    </row>
    <row r="16" spans="1:131" s="51" customFormat="1" ht="26.25" customHeight="1" x14ac:dyDescent="0.15">
      <c r="A16" s="56">
        <v>10</v>
      </c>
      <c r="B16" s="711"/>
      <c r="C16" s="712"/>
      <c r="D16" s="712"/>
      <c r="E16" s="712"/>
      <c r="F16" s="712"/>
      <c r="G16" s="712"/>
      <c r="H16" s="712"/>
      <c r="I16" s="712"/>
      <c r="J16" s="712"/>
      <c r="K16" s="712"/>
      <c r="L16" s="712"/>
      <c r="M16" s="712"/>
      <c r="N16" s="712"/>
      <c r="O16" s="712"/>
      <c r="P16" s="713"/>
      <c r="Q16" s="955"/>
      <c r="R16" s="956"/>
      <c r="S16" s="956"/>
      <c r="T16" s="956"/>
      <c r="U16" s="956"/>
      <c r="V16" s="956"/>
      <c r="W16" s="956"/>
      <c r="X16" s="956"/>
      <c r="Y16" s="956"/>
      <c r="Z16" s="956"/>
      <c r="AA16" s="956"/>
      <c r="AB16" s="956"/>
      <c r="AC16" s="956"/>
      <c r="AD16" s="956"/>
      <c r="AE16" s="959"/>
      <c r="AF16" s="978"/>
      <c r="AG16" s="715"/>
      <c r="AH16" s="715"/>
      <c r="AI16" s="715"/>
      <c r="AJ16" s="979"/>
      <c r="AK16" s="960"/>
      <c r="AL16" s="956"/>
      <c r="AM16" s="956"/>
      <c r="AN16" s="956"/>
      <c r="AO16" s="956"/>
      <c r="AP16" s="956"/>
      <c r="AQ16" s="956"/>
      <c r="AR16" s="956"/>
      <c r="AS16" s="956"/>
      <c r="AT16" s="956"/>
      <c r="AU16" s="957"/>
      <c r="AV16" s="957"/>
      <c r="AW16" s="957"/>
      <c r="AX16" s="957"/>
      <c r="AY16" s="958"/>
      <c r="AZ16" s="60"/>
      <c r="BA16" s="60"/>
      <c r="BB16" s="60"/>
      <c r="BC16" s="60"/>
      <c r="BD16" s="60"/>
      <c r="BE16" s="71"/>
      <c r="BF16" s="71"/>
      <c r="BG16" s="71"/>
      <c r="BH16" s="71"/>
      <c r="BI16" s="71"/>
      <c r="BJ16" s="71"/>
      <c r="BK16" s="71"/>
      <c r="BL16" s="71"/>
      <c r="BM16" s="71"/>
      <c r="BN16" s="71"/>
      <c r="BO16" s="71"/>
      <c r="BP16" s="71"/>
      <c r="BQ16" s="56">
        <v>10</v>
      </c>
      <c r="BR16" s="76"/>
      <c r="BS16" s="711"/>
      <c r="BT16" s="712"/>
      <c r="BU16" s="712"/>
      <c r="BV16" s="712"/>
      <c r="BW16" s="712"/>
      <c r="BX16" s="712"/>
      <c r="BY16" s="712"/>
      <c r="BZ16" s="712"/>
      <c r="CA16" s="712"/>
      <c r="CB16" s="712"/>
      <c r="CC16" s="712"/>
      <c r="CD16" s="712"/>
      <c r="CE16" s="712"/>
      <c r="CF16" s="712"/>
      <c r="CG16" s="713"/>
      <c r="CH16" s="714"/>
      <c r="CI16" s="715"/>
      <c r="CJ16" s="715"/>
      <c r="CK16" s="715"/>
      <c r="CL16" s="716"/>
      <c r="CM16" s="714"/>
      <c r="CN16" s="715"/>
      <c r="CO16" s="715"/>
      <c r="CP16" s="715"/>
      <c r="CQ16" s="716"/>
      <c r="CR16" s="714"/>
      <c r="CS16" s="715"/>
      <c r="CT16" s="715"/>
      <c r="CU16" s="715"/>
      <c r="CV16" s="716"/>
      <c r="CW16" s="714"/>
      <c r="CX16" s="715"/>
      <c r="CY16" s="715"/>
      <c r="CZ16" s="715"/>
      <c r="DA16" s="716"/>
      <c r="DB16" s="714"/>
      <c r="DC16" s="715"/>
      <c r="DD16" s="715"/>
      <c r="DE16" s="715"/>
      <c r="DF16" s="716"/>
      <c r="DG16" s="714"/>
      <c r="DH16" s="715"/>
      <c r="DI16" s="715"/>
      <c r="DJ16" s="715"/>
      <c r="DK16" s="716"/>
      <c r="DL16" s="714"/>
      <c r="DM16" s="715"/>
      <c r="DN16" s="715"/>
      <c r="DO16" s="715"/>
      <c r="DP16" s="716"/>
      <c r="DQ16" s="714"/>
      <c r="DR16" s="715"/>
      <c r="DS16" s="715"/>
      <c r="DT16" s="715"/>
      <c r="DU16" s="716"/>
      <c r="DV16" s="711"/>
      <c r="DW16" s="712"/>
      <c r="DX16" s="712"/>
      <c r="DY16" s="712"/>
      <c r="DZ16" s="717"/>
      <c r="EA16" s="71"/>
    </row>
    <row r="17" spans="1:131" s="51" customFormat="1" ht="26.25" customHeight="1" x14ac:dyDescent="0.15">
      <c r="A17" s="56">
        <v>11</v>
      </c>
      <c r="B17" s="711"/>
      <c r="C17" s="712"/>
      <c r="D17" s="712"/>
      <c r="E17" s="712"/>
      <c r="F17" s="712"/>
      <c r="G17" s="712"/>
      <c r="H17" s="712"/>
      <c r="I17" s="712"/>
      <c r="J17" s="712"/>
      <c r="K17" s="712"/>
      <c r="L17" s="712"/>
      <c r="M17" s="712"/>
      <c r="N17" s="712"/>
      <c r="O17" s="712"/>
      <c r="P17" s="713"/>
      <c r="Q17" s="955"/>
      <c r="R17" s="956"/>
      <c r="S17" s="956"/>
      <c r="T17" s="956"/>
      <c r="U17" s="956"/>
      <c r="V17" s="956"/>
      <c r="W17" s="956"/>
      <c r="X17" s="956"/>
      <c r="Y17" s="956"/>
      <c r="Z17" s="956"/>
      <c r="AA17" s="956"/>
      <c r="AB17" s="956"/>
      <c r="AC17" s="956"/>
      <c r="AD17" s="956"/>
      <c r="AE17" s="959"/>
      <c r="AF17" s="978"/>
      <c r="AG17" s="715"/>
      <c r="AH17" s="715"/>
      <c r="AI17" s="715"/>
      <c r="AJ17" s="979"/>
      <c r="AK17" s="960"/>
      <c r="AL17" s="956"/>
      <c r="AM17" s="956"/>
      <c r="AN17" s="956"/>
      <c r="AO17" s="956"/>
      <c r="AP17" s="956"/>
      <c r="AQ17" s="956"/>
      <c r="AR17" s="956"/>
      <c r="AS17" s="956"/>
      <c r="AT17" s="956"/>
      <c r="AU17" s="957"/>
      <c r="AV17" s="957"/>
      <c r="AW17" s="957"/>
      <c r="AX17" s="957"/>
      <c r="AY17" s="958"/>
      <c r="AZ17" s="60"/>
      <c r="BA17" s="60"/>
      <c r="BB17" s="60"/>
      <c r="BC17" s="60"/>
      <c r="BD17" s="60"/>
      <c r="BE17" s="71"/>
      <c r="BF17" s="71"/>
      <c r="BG17" s="71"/>
      <c r="BH17" s="71"/>
      <c r="BI17" s="71"/>
      <c r="BJ17" s="71"/>
      <c r="BK17" s="71"/>
      <c r="BL17" s="71"/>
      <c r="BM17" s="71"/>
      <c r="BN17" s="71"/>
      <c r="BO17" s="71"/>
      <c r="BP17" s="71"/>
      <c r="BQ17" s="56">
        <v>11</v>
      </c>
      <c r="BR17" s="76"/>
      <c r="BS17" s="711"/>
      <c r="BT17" s="712"/>
      <c r="BU17" s="712"/>
      <c r="BV17" s="712"/>
      <c r="BW17" s="712"/>
      <c r="BX17" s="712"/>
      <c r="BY17" s="712"/>
      <c r="BZ17" s="712"/>
      <c r="CA17" s="712"/>
      <c r="CB17" s="712"/>
      <c r="CC17" s="712"/>
      <c r="CD17" s="712"/>
      <c r="CE17" s="712"/>
      <c r="CF17" s="712"/>
      <c r="CG17" s="713"/>
      <c r="CH17" s="714"/>
      <c r="CI17" s="715"/>
      <c r="CJ17" s="715"/>
      <c r="CK17" s="715"/>
      <c r="CL17" s="716"/>
      <c r="CM17" s="714"/>
      <c r="CN17" s="715"/>
      <c r="CO17" s="715"/>
      <c r="CP17" s="715"/>
      <c r="CQ17" s="716"/>
      <c r="CR17" s="714"/>
      <c r="CS17" s="715"/>
      <c r="CT17" s="715"/>
      <c r="CU17" s="715"/>
      <c r="CV17" s="716"/>
      <c r="CW17" s="714"/>
      <c r="CX17" s="715"/>
      <c r="CY17" s="715"/>
      <c r="CZ17" s="715"/>
      <c r="DA17" s="716"/>
      <c r="DB17" s="714"/>
      <c r="DC17" s="715"/>
      <c r="DD17" s="715"/>
      <c r="DE17" s="715"/>
      <c r="DF17" s="716"/>
      <c r="DG17" s="714"/>
      <c r="DH17" s="715"/>
      <c r="DI17" s="715"/>
      <c r="DJ17" s="715"/>
      <c r="DK17" s="716"/>
      <c r="DL17" s="714"/>
      <c r="DM17" s="715"/>
      <c r="DN17" s="715"/>
      <c r="DO17" s="715"/>
      <c r="DP17" s="716"/>
      <c r="DQ17" s="714"/>
      <c r="DR17" s="715"/>
      <c r="DS17" s="715"/>
      <c r="DT17" s="715"/>
      <c r="DU17" s="716"/>
      <c r="DV17" s="711"/>
      <c r="DW17" s="712"/>
      <c r="DX17" s="712"/>
      <c r="DY17" s="712"/>
      <c r="DZ17" s="717"/>
      <c r="EA17" s="71"/>
    </row>
    <row r="18" spans="1:131" s="51" customFormat="1" ht="26.25" customHeight="1" x14ac:dyDescent="0.15">
      <c r="A18" s="56">
        <v>12</v>
      </c>
      <c r="B18" s="711"/>
      <c r="C18" s="712"/>
      <c r="D18" s="712"/>
      <c r="E18" s="712"/>
      <c r="F18" s="712"/>
      <c r="G18" s="712"/>
      <c r="H18" s="712"/>
      <c r="I18" s="712"/>
      <c r="J18" s="712"/>
      <c r="K18" s="712"/>
      <c r="L18" s="712"/>
      <c r="M18" s="712"/>
      <c r="N18" s="712"/>
      <c r="O18" s="712"/>
      <c r="P18" s="713"/>
      <c r="Q18" s="955"/>
      <c r="R18" s="956"/>
      <c r="S18" s="956"/>
      <c r="T18" s="956"/>
      <c r="U18" s="956"/>
      <c r="V18" s="956"/>
      <c r="W18" s="956"/>
      <c r="X18" s="956"/>
      <c r="Y18" s="956"/>
      <c r="Z18" s="956"/>
      <c r="AA18" s="956"/>
      <c r="AB18" s="956"/>
      <c r="AC18" s="956"/>
      <c r="AD18" s="956"/>
      <c r="AE18" s="959"/>
      <c r="AF18" s="978"/>
      <c r="AG18" s="715"/>
      <c r="AH18" s="715"/>
      <c r="AI18" s="715"/>
      <c r="AJ18" s="979"/>
      <c r="AK18" s="960"/>
      <c r="AL18" s="956"/>
      <c r="AM18" s="956"/>
      <c r="AN18" s="956"/>
      <c r="AO18" s="956"/>
      <c r="AP18" s="956"/>
      <c r="AQ18" s="956"/>
      <c r="AR18" s="956"/>
      <c r="AS18" s="956"/>
      <c r="AT18" s="956"/>
      <c r="AU18" s="957"/>
      <c r="AV18" s="957"/>
      <c r="AW18" s="957"/>
      <c r="AX18" s="957"/>
      <c r="AY18" s="958"/>
      <c r="AZ18" s="60"/>
      <c r="BA18" s="60"/>
      <c r="BB18" s="60"/>
      <c r="BC18" s="60"/>
      <c r="BD18" s="60"/>
      <c r="BE18" s="71"/>
      <c r="BF18" s="71"/>
      <c r="BG18" s="71"/>
      <c r="BH18" s="71"/>
      <c r="BI18" s="71"/>
      <c r="BJ18" s="71"/>
      <c r="BK18" s="71"/>
      <c r="BL18" s="71"/>
      <c r="BM18" s="71"/>
      <c r="BN18" s="71"/>
      <c r="BO18" s="71"/>
      <c r="BP18" s="71"/>
      <c r="BQ18" s="56">
        <v>12</v>
      </c>
      <c r="BR18" s="76"/>
      <c r="BS18" s="711"/>
      <c r="BT18" s="712"/>
      <c r="BU18" s="712"/>
      <c r="BV18" s="712"/>
      <c r="BW18" s="712"/>
      <c r="BX18" s="712"/>
      <c r="BY18" s="712"/>
      <c r="BZ18" s="712"/>
      <c r="CA18" s="712"/>
      <c r="CB18" s="712"/>
      <c r="CC18" s="712"/>
      <c r="CD18" s="712"/>
      <c r="CE18" s="712"/>
      <c r="CF18" s="712"/>
      <c r="CG18" s="713"/>
      <c r="CH18" s="714"/>
      <c r="CI18" s="715"/>
      <c r="CJ18" s="715"/>
      <c r="CK18" s="715"/>
      <c r="CL18" s="716"/>
      <c r="CM18" s="714"/>
      <c r="CN18" s="715"/>
      <c r="CO18" s="715"/>
      <c r="CP18" s="715"/>
      <c r="CQ18" s="716"/>
      <c r="CR18" s="714"/>
      <c r="CS18" s="715"/>
      <c r="CT18" s="715"/>
      <c r="CU18" s="715"/>
      <c r="CV18" s="716"/>
      <c r="CW18" s="714"/>
      <c r="CX18" s="715"/>
      <c r="CY18" s="715"/>
      <c r="CZ18" s="715"/>
      <c r="DA18" s="716"/>
      <c r="DB18" s="714"/>
      <c r="DC18" s="715"/>
      <c r="DD18" s="715"/>
      <c r="DE18" s="715"/>
      <c r="DF18" s="716"/>
      <c r="DG18" s="714"/>
      <c r="DH18" s="715"/>
      <c r="DI18" s="715"/>
      <c r="DJ18" s="715"/>
      <c r="DK18" s="716"/>
      <c r="DL18" s="714"/>
      <c r="DM18" s="715"/>
      <c r="DN18" s="715"/>
      <c r="DO18" s="715"/>
      <c r="DP18" s="716"/>
      <c r="DQ18" s="714"/>
      <c r="DR18" s="715"/>
      <c r="DS18" s="715"/>
      <c r="DT18" s="715"/>
      <c r="DU18" s="716"/>
      <c r="DV18" s="711"/>
      <c r="DW18" s="712"/>
      <c r="DX18" s="712"/>
      <c r="DY18" s="712"/>
      <c r="DZ18" s="717"/>
      <c r="EA18" s="71"/>
    </row>
    <row r="19" spans="1:131" s="51" customFormat="1" ht="26.25" customHeight="1" x14ac:dyDescent="0.15">
      <c r="A19" s="56">
        <v>13</v>
      </c>
      <c r="B19" s="711"/>
      <c r="C19" s="712"/>
      <c r="D19" s="712"/>
      <c r="E19" s="712"/>
      <c r="F19" s="712"/>
      <c r="G19" s="712"/>
      <c r="H19" s="712"/>
      <c r="I19" s="712"/>
      <c r="J19" s="712"/>
      <c r="K19" s="712"/>
      <c r="L19" s="712"/>
      <c r="M19" s="712"/>
      <c r="N19" s="712"/>
      <c r="O19" s="712"/>
      <c r="P19" s="713"/>
      <c r="Q19" s="955"/>
      <c r="R19" s="956"/>
      <c r="S19" s="956"/>
      <c r="T19" s="956"/>
      <c r="U19" s="956"/>
      <c r="V19" s="956"/>
      <c r="W19" s="956"/>
      <c r="X19" s="956"/>
      <c r="Y19" s="956"/>
      <c r="Z19" s="956"/>
      <c r="AA19" s="956"/>
      <c r="AB19" s="956"/>
      <c r="AC19" s="956"/>
      <c r="AD19" s="956"/>
      <c r="AE19" s="959"/>
      <c r="AF19" s="978"/>
      <c r="AG19" s="715"/>
      <c r="AH19" s="715"/>
      <c r="AI19" s="715"/>
      <c r="AJ19" s="979"/>
      <c r="AK19" s="960"/>
      <c r="AL19" s="956"/>
      <c r="AM19" s="956"/>
      <c r="AN19" s="956"/>
      <c r="AO19" s="956"/>
      <c r="AP19" s="956"/>
      <c r="AQ19" s="956"/>
      <c r="AR19" s="956"/>
      <c r="AS19" s="956"/>
      <c r="AT19" s="956"/>
      <c r="AU19" s="957"/>
      <c r="AV19" s="957"/>
      <c r="AW19" s="957"/>
      <c r="AX19" s="957"/>
      <c r="AY19" s="958"/>
      <c r="AZ19" s="60"/>
      <c r="BA19" s="60"/>
      <c r="BB19" s="60"/>
      <c r="BC19" s="60"/>
      <c r="BD19" s="60"/>
      <c r="BE19" s="71"/>
      <c r="BF19" s="71"/>
      <c r="BG19" s="71"/>
      <c r="BH19" s="71"/>
      <c r="BI19" s="71"/>
      <c r="BJ19" s="71"/>
      <c r="BK19" s="71"/>
      <c r="BL19" s="71"/>
      <c r="BM19" s="71"/>
      <c r="BN19" s="71"/>
      <c r="BO19" s="71"/>
      <c r="BP19" s="71"/>
      <c r="BQ19" s="56">
        <v>13</v>
      </c>
      <c r="BR19" s="76"/>
      <c r="BS19" s="711"/>
      <c r="BT19" s="712"/>
      <c r="BU19" s="712"/>
      <c r="BV19" s="712"/>
      <c r="BW19" s="712"/>
      <c r="BX19" s="712"/>
      <c r="BY19" s="712"/>
      <c r="BZ19" s="712"/>
      <c r="CA19" s="712"/>
      <c r="CB19" s="712"/>
      <c r="CC19" s="712"/>
      <c r="CD19" s="712"/>
      <c r="CE19" s="712"/>
      <c r="CF19" s="712"/>
      <c r="CG19" s="713"/>
      <c r="CH19" s="714"/>
      <c r="CI19" s="715"/>
      <c r="CJ19" s="715"/>
      <c r="CK19" s="715"/>
      <c r="CL19" s="716"/>
      <c r="CM19" s="714"/>
      <c r="CN19" s="715"/>
      <c r="CO19" s="715"/>
      <c r="CP19" s="715"/>
      <c r="CQ19" s="716"/>
      <c r="CR19" s="714"/>
      <c r="CS19" s="715"/>
      <c r="CT19" s="715"/>
      <c r="CU19" s="715"/>
      <c r="CV19" s="716"/>
      <c r="CW19" s="714"/>
      <c r="CX19" s="715"/>
      <c r="CY19" s="715"/>
      <c r="CZ19" s="715"/>
      <c r="DA19" s="716"/>
      <c r="DB19" s="714"/>
      <c r="DC19" s="715"/>
      <c r="DD19" s="715"/>
      <c r="DE19" s="715"/>
      <c r="DF19" s="716"/>
      <c r="DG19" s="714"/>
      <c r="DH19" s="715"/>
      <c r="DI19" s="715"/>
      <c r="DJ19" s="715"/>
      <c r="DK19" s="716"/>
      <c r="DL19" s="714"/>
      <c r="DM19" s="715"/>
      <c r="DN19" s="715"/>
      <c r="DO19" s="715"/>
      <c r="DP19" s="716"/>
      <c r="DQ19" s="714"/>
      <c r="DR19" s="715"/>
      <c r="DS19" s="715"/>
      <c r="DT19" s="715"/>
      <c r="DU19" s="716"/>
      <c r="DV19" s="711"/>
      <c r="DW19" s="712"/>
      <c r="DX19" s="712"/>
      <c r="DY19" s="712"/>
      <c r="DZ19" s="717"/>
      <c r="EA19" s="71"/>
    </row>
    <row r="20" spans="1:131" s="51" customFormat="1" ht="26.25" customHeight="1" x14ac:dyDescent="0.15">
      <c r="A20" s="56">
        <v>14</v>
      </c>
      <c r="B20" s="711"/>
      <c r="C20" s="712"/>
      <c r="D20" s="712"/>
      <c r="E20" s="712"/>
      <c r="F20" s="712"/>
      <c r="G20" s="712"/>
      <c r="H20" s="712"/>
      <c r="I20" s="712"/>
      <c r="J20" s="712"/>
      <c r="K20" s="712"/>
      <c r="L20" s="712"/>
      <c r="M20" s="712"/>
      <c r="N20" s="712"/>
      <c r="O20" s="712"/>
      <c r="P20" s="713"/>
      <c r="Q20" s="955"/>
      <c r="R20" s="956"/>
      <c r="S20" s="956"/>
      <c r="T20" s="956"/>
      <c r="U20" s="956"/>
      <c r="V20" s="956"/>
      <c r="W20" s="956"/>
      <c r="X20" s="956"/>
      <c r="Y20" s="956"/>
      <c r="Z20" s="956"/>
      <c r="AA20" s="956"/>
      <c r="AB20" s="956"/>
      <c r="AC20" s="956"/>
      <c r="AD20" s="956"/>
      <c r="AE20" s="959"/>
      <c r="AF20" s="978"/>
      <c r="AG20" s="715"/>
      <c r="AH20" s="715"/>
      <c r="AI20" s="715"/>
      <c r="AJ20" s="979"/>
      <c r="AK20" s="960"/>
      <c r="AL20" s="956"/>
      <c r="AM20" s="956"/>
      <c r="AN20" s="956"/>
      <c r="AO20" s="956"/>
      <c r="AP20" s="956"/>
      <c r="AQ20" s="956"/>
      <c r="AR20" s="956"/>
      <c r="AS20" s="956"/>
      <c r="AT20" s="956"/>
      <c r="AU20" s="957"/>
      <c r="AV20" s="957"/>
      <c r="AW20" s="957"/>
      <c r="AX20" s="957"/>
      <c r="AY20" s="958"/>
      <c r="AZ20" s="60"/>
      <c r="BA20" s="60"/>
      <c r="BB20" s="60"/>
      <c r="BC20" s="60"/>
      <c r="BD20" s="60"/>
      <c r="BE20" s="71"/>
      <c r="BF20" s="71"/>
      <c r="BG20" s="71"/>
      <c r="BH20" s="71"/>
      <c r="BI20" s="71"/>
      <c r="BJ20" s="71"/>
      <c r="BK20" s="71"/>
      <c r="BL20" s="71"/>
      <c r="BM20" s="71"/>
      <c r="BN20" s="71"/>
      <c r="BO20" s="71"/>
      <c r="BP20" s="71"/>
      <c r="BQ20" s="56">
        <v>14</v>
      </c>
      <c r="BR20" s="76"/>
      <c r="BS20" s="711"/>
      <c r="BT20" s="712"/>
      <c r="BU20" s="712"/>
      <c r="BV20" s="712"/>
      <c r="BW20" s="712"/>
      <c r="BX20" s="712"/>
      <c r="BY20" s="712"/>
      <c r="BZ20" s="712"/>
      <c r="CA20" s="712"/>
      <c r="CB20" s="712"/>
      <c r="CC20" s="712"/>
      <c r="CD20" s="712"/>
      <c r="CE20" s="712"/>
      <c r="CF20" s="712"/>
      <c r="CG20" s="713"/>
      <c r="CH20" s="714"/>
      <c r="CI20" s="715"/>
      <c r="CJ20" s="715"/>
      <c r="CK20" s="715"/>
      <c r="CL20" s="716"/>
      <c r="CM20" s="714"/>
      <c r="CN20" s="715"/>
      <c r="CO20" s="715"/>
      <c r="CP20" s="715"/>
      <c r="CQ20" s="716"/>
      <c r="CR20" s="714"/>
      <c r="CS20" s="715"/>
      <c r="CT20" s="715"/>
      <c r="CU20" s="715"/>
      <c r="CV20" s="716"/>
      <c r="CW20" s="714"/>
      <c r="CX20" s="715"/>
      <c r="CY20" s="715"/>
      <c r="CZ20" s="715"/>
      <c r="DA20" s="716"/>
      <c r="DB20" s="714"/>
      <c r="DC20" s="715"/>
      <c r="DD20" s="715"/>
      <c r="DE20" s="715"/>
      <c r="DF20" s="716"/>
      <c r="DG20" s="714"/>
      <c r="DH20" s="715"/>
      <c r="DI20" s="715"/>
      <c r="DJ20" s="715"/>
      <c r="DK20" s="716"/>
      <c r="DL20" s="714"/>
      <c r="DM20" s="715"/>
      <c r="DN20" s="715"/>
      <c r="DO20" s="715"/>
      <c r="DP20" s="716"/>
      <c r="DQ20" s="714"/>
      <c r="DR20" s="715"/>
      <c r="DS20" s="715"/>
      <c r="DT20" s="715"/>
      <c r="DU20" s="716"/>
      <c r="DV20" s="711"/>
      <c r="DW20" s="712"/>
      <c r="DX20" s="712"/>
      <c r="DY20" s="712"/>
      <c r="DZ20" s="717"/>
      <c r="EA20" s="71"/>
    </row>
    <row r="21" spans="1:131" s="51" customFormat="1" ht="26.25" customHeight="1" x14ac:dyDescent="0.15">
      <c r="A21" s="56">
        <v>15</v>
      </c>
      <c r="B21" s="711"/>
      <c r="C21" s="712"/>
      <c r="D21" s="712"/>
      <c r="E21" s="712"/>
      <c r="F21" s="712"/>
      <c r="G21" s="712"/>
      <c r="H21" s="712"/>
      <c r="I21" s="712"/>
      <c r="J21" s="712"/>
      <c r="K21" s="712"/>
      <c r="L21" s="712"/>
      <c r="M21" s="712"/>
      <c r="N21" s="712"/>
      <c r="O21" s="712"/>
      <c r="P21" s="713"/>
      <c r="Q21" s="955"/>
      <c r="R21" s="956"/>
      <c r="S21" s="956"/>
      <c r="T21" s="956"/>
      <c r="U21" s="956"/>
      <c r="V21" s="956"/>
      <c r="W21" s="956"/>
      <c r="X21" s="956"/>
      <c r="Y21" s="956"/>
      <c r="Z21" s="956"/>
      <c r="AA21" s="956"/>
      <c r="AB21" s="956"/>
      <c r="AC21" s="956"/>
      <c r="AD21" s="956"/>
      <c r="AE21" s="959"/>
      <c r="AF21" s="978"/>
      <c r="AG21" s="715"/>
      <c r="AH21" s="715"/>
      <c r="AI21" s="715"/>
      <c r="AJ21" s="979"/>
      <c r="AK21" s="960"/>
      <c r="AL21" s="956"/>
      <c r="AM21" s="956"/>
      <c r="AN21" s="956"/>
      <c r="AO21" s="956"/>
      <c r="AP21" s="956"/>
      <c r="AQ21" s="956"/>
      <c r="AR21" s="956"/>
      <c r="AS21" s="956"/>
      <c r="AT21" s="956"/>
      <c r="AU21" s="957"/>
      <c r="AV21" s="957"/>
      <c r="AW21" s="957"/>
      <c r="AX21" s="957"/>
      <c r="AY21" s="958"/>
      <c r="AZ21" s="60"/>
      <c r="BA21" s="60"/>
      <c r="BB21" s="60"/>
      <c r="BC21" s="60"/>
      <c r="BD21" s="60"/>
      <c r="BE21" s="71"/>
      <c r="BF21" s="71"/>
      <c r="BG21" s="71"/>
      <c r="BH21" s="71"/>
      <c r="BI21" s="71"/>
      <c r="BJ21" s="71"/>
      <c r="BK21" s="71"/>
      <c r="BL21" s="71"/>
      <c r="BM21" s="71"/>
      <c r="BN21" s="71"/>
      <c r="BO21" s="71"/>
      <c r="BP21" s="71"/>
      <c r="BQ21" s="56">
        <v>15</v>
      </c>
      <c r="BR21" s="76"/>
      <c r="BS21" s="711"/>
      <c r="BT21" s="712"/>
      <c r="BU21" s="712"/>
      <c r="BV21" s="712"/>
      <c r="BW21" s="712"/>
      <c r="BX21" s="712"/>
      <c r="BY21" s="712"/>
      <c r="BZ21" s="712"/>
      <c r="CA21" s="712"/>
      <c r="CB21" s="712"/>
      <c r="CC21" s="712"/>
      <c r="CD21" s="712"/>
      <c r="CE21" s="712"/>
      <c r="CF21" s="712"/>
      <c r="CG21" s="713"/>
      <c r="CH21" s="714"/>
      <c r="CI21" s="715"/>
      <c r="CJ21" s="715"/>
      <c r="CK21" s="715"/>
      <c r="CL21" s="716"/>
      <c r="CM21" s="714"/>
      <c r="CN21" s="715"/>
      <c r="CO21" s="715"/>
      <c r="CP21" s="715"/>
      <c r="CQ21" s="716"/>
      <c r="CR21" s="714"/>
      <c r="CS21" s="715"/>
      <c r="CT21" s="715"/>
      <c r="CU21" s="715"/>
      <c r="CV21" s="716"/>
      <c r="CW21" s="714"/>
      <c r="CX21" s="715"/>
      <c r="CY21" s="715"/>
      <c r="CZ21" s="715"/>
      <c r="DA21" s="716"/>
      <c r="DB21" s="714"/>
      <c r="DC21" s="715"/>
      <c r="DD21" s="715"/>
      <c r="DE21" s="715"/>
      <c r="DF21" s="716"/>
      <c r="DG21" s="714"/>
      <c r="DH21" s="715"/>
      <c r="DI21" s="715"/>
      <c r="DJ21" s="715"/>
      <c r="DK21" s="716"/>
      <c r="DL21" s="714"/>
      <c r="DM21" s="715"/>
      <c r="DN21" s="715"/>
      <c r="DO21" s="715"/>
      <c r="DP21" s="716"/>
      <c r="DQ21" s="714"/>
      <c r="DR21" s="715"/>
      <c r="DS21" s="715"/>
      <c r="DT21" s="715"/>
      <c r="DU21" s="716"/>
      <c r="DV21" s="711"/>
      <c r="DW21" s="712"/>
      <c r="DX21" s="712"/>
      <c r="DY21" s="712"/>
      <c r="DZ21" s="717"/>
      <c r="EA21" s="71"/>
    </row>
    <row r="22" spans="1:131" s="51" customFormat="1" ht="26.25" customHeight="1" x14ac:dyDescent="0.15">
      <c r="A22" s="56">
        <v>16</v>
      </c>
      <c r="B22" s="711"/>
      <c r="C22" s="712"/>
      <c r="D22" s="712"/>
      <c r="E22" s="712"/>
      <c r="F22" s="712"/>
      <c r="G22" s="712"/>
      <c r="H22" s="712"/>
      <c r="I22" s="712"/>
      <c r="J22" s="712"/>
      <c r="K22" s="712"/>
      <c r="L22" s="712"/>
      <c r="M22" s="712"/>
      <c r="N22" s="712"/>
      <c r="O22" s="712"/>
      <c r="P22" s="713"/>
      <c r="Q22" s="999"/>
      <c r="R22" s="1000"/>
      <c r="S22" s="1000"/>
      <c r="T22" s="1000"/>
      <c r="U22" s="1000"/>
      <c r="V22" s="1000"/>
      <c r="W22" s="1000"/>
      <c r="X22" s="1000"/>
      <c r="Y22" s="1000"/>
      <c r="Z22" s="1000"/>
      <c r="AA22" s="1000"/>
      <c r="AB22" s="1000"/>
      <c r="AC22" s="1000"/>
      <c r="AD22" s="1000"/>
      <c r="AE22" s="1001"/>
      <c r="AF22" s="978"/>
      <c r="AG22" s="715"/>
      <c r="AH22" s="715"/>
      <c r="AI22" s="715"/>
      <c r="AJ22" s="979"/>
      <c r="AK22" s="1002"/>
      <c r="AL22" s="1000"/>
      <c r="AM22" s="1000"/>
      <c r="AN22" s="1000"/>
      <c r="AO22" s="1000"/>
      <c r="AP22" s="1000"/>
      <c r="AQ22" s="1000"/>
      <c r="AR22" s="1000"/>
      <c r="AS22" s="1000"/>
      <c r="AT22" s="1000"/>
      <c r="AU22" s="1003"/>
      <c r="AV22" s="1003"/>
      <c r="AW22" s="1003"/>
      <c r="AX22" s="1003"/>
      <c r="AY22" s="1004"/>
      <c r="AZ22" s="983" t="s">
        <v>460</v>
      </c>
      <c r="BA22" s="983"/>
      <c r="BB22" s="983"/>
      <c r="BC22" s="983"/>
      <c r="BD22" s="984"/>
      <c r="BE22" s="71"/>
      <c r="BF22" s="71"/>
      <c r="BG22" s="71"/>
      <c r="BH22" s="71"/>
      <c r="BI22" s="71"/>
      <c r="BJ22" s="71"/>
      <c r="BK22" s="71"/>
      <c r="BL22" s="71"/>
      <c r="BM22" s="71"/>
      <c r="BN22" s="71"/>
      <c r="BO22" s="71"/>
      <c r="BP22" s="71"/>
      <c r="BQ22" s="56">
        <v>16</v>
      </c>
      <c r="BR22" s="76"/>
      <c r="BS22" s="711"/>
      <c r="BT22" s="712"/>
      <c r="BU22" s="712"/>
      <c r="BV22" s="712"/>
      <c r="BW22" s="712"/>
      <c r="BX22" s="712"/>
      <c r="BY22" s="712"/>
      <c r="BZ22" s="712"/>
      <c r="CA22" s="712"/>
      <c r="CB22" s="712"/>
      <c r="CC22" s="712"/>
      <c r="CD22" s="712"/>
      <c r="CE22" s="712"/>
      <c r="CF22" s="712"/>
      <c r="CG22" s="713"/>
      <c r="CH22" s="714"/>
      <c r="CI22" s="715"/>
      <c r="CJ22" s="715"/>
      <c r="CK22" s="715"/>
      <c r="CL22" s="716"/>
      <c r="CM22" s="714"/>
      <c r="CN22" s="715"/>
      <c r="CO22" s="715"/>
      <c r="CP22" s="715"/>
      <c r="CQ22" s="716"/>
      <c r="CR22" s="714"/>
      <c r="CS22" s="715"/>
      <c r="CT22" s="715"/>
      <c r="CU22" s="715"/>
      <c r="CV22" s="716"/>
      <c r="CW22" s="714"/>
      <c r="CX22" s="715"/>
      <c r="CY22" s="715"/>
      <c r="CZ22" s="715"/>
      <c r="DA22" s="716"/>
      <c r="DB22" s="714"/>
      <c r="DC22" s="715"/>
      <c r="DD22" s="715"/>
      <c r="DE22" s="715"/>
      <c r="DF22" s="716"/>
      <c r="DG22" s="714"/>
      <c r="DH22" s="715"/>
      <c r="DI22" s="715"/>
      <c r="DJ22" s="715"/>
      <c r="DK22" s="716"/>
      <c r="DL22" s="714"/>
      <c r="DM22" s="715"/>
      <c r="DN22" s="715"/>
      <c r="DO22" s="715"/>
      <c r="DP22" s="716"/>
      <c r="DQ22" s="714"/>
      <c r="DR22" s="715"/>
      <c r="DS22" s="715"/>
      <c r="DT22" s="715"/>
      <c r="DU22" s="716"/>
      <c r="DV22" s="711"/>
      <c r="DW22" s="712"/>
      <c r="DX22" s="712"/>
      <c r="DY22" s="712"/>
      <c r="DZ22" s="717"/>
      <c r="EA22" s="71"/>
    </row>
    <row r="23" spans="1:131" s="51" customFormat="1" ht="26.25" customHeight="1" x14ac:dyDescent="0.15">
      <c r="A23" s="57" t="s">
        <v>256</v>
      </c>
      <c r="B23" s="933" t="s">
        <v>114</v>
      </c>
      <c r="C23" s="934"/>
      <c r="D23" s="934"/>
      <c r="E23" s="934"/>
      <c r="F23" s="934"/>
      <c r="G23" s="934"/>
      <c r="H23" s="934"/>
      <c r="I23" s="934"/>
      <c r="J23" s="934"/>
      <c r="K23" s="934"/>
      <c r="L23" s="934"/>
      <c r="M23" s="934"/>
      <c r="N23" s="934"/>
      <c r="O23" s="934"/>
      <c r="P23" s="935"/>
      <c r="Q23" s="997"/>
      <c r="R23" s="945"/>
      <c r="S23" s="945"/>
      <c r="T23" s="945"/>
      <c r="U23" s="945"/>
      <c r="V23" s="945"/>
      <c r="W23" s="945"/>
      <c r="X23" s="945"/>
      <c r="Y23" s="945"/>
      <c r="Z23" s="945"/>
      <c r="AA23" s="945"/>
      <c r="AB23" s="945"/>
      <c r="AC23" s="945"/>
      <c r="AD23" s="945"/>
      <c r="AE23" s="998"/>
      <c r="AF23" s="969">
        <v>33</v>
      </c>
      <c r="AG23" s="945"/>
      <c r="AH23" s="945"/>
      <c r="AI23" s="945"/>
      <c r="AJ23" s="970"/>
      <c r="AK23" s="971"/>
      <c r="AL23" s="944"/>
      <c r="AM23" s="944"/>
      <c r="AN23" s="944"/>
      <c r="AO23" s="944"/>
      <c r="AP23" s="945"/>
      <c r="AQ23" s="945"/>
      <c r="AR23" s="945"/>
      <c r="AS23" s="945"/>
      <c r="AT23" s="945"/>
      <c r="AU23" s="946"/>
      <c r="AV23" s="946"/>
      <c r="AW23" s="946"/>
      <c r="AX23" s="946"/>
      <c r="AY23" s="947"/>
      <c r="AZ23" s="973" t="s">
        <v>204</v>
      </c>
      <c r="BA23" s="940"/>
      <c r="BB23" s="940"/>
      <c r="BC23" s="940"/>
      <c r="BD23" s="974"/>
      <c r="BE23" s="71"/>
      <c r="BF23" s="71"/>
      <c r="BG23" s="71"/>
      <c r="BH23" s="71"/>
      <c r="BI23" s="71"/>
      <c r="BJ23" s="71"/>
      <c r="BK23" s="71"/>
      <c r="BL23" s="71"/>
      <c r="BM23" s="71"/>
      <c r="BN23" s="71"/>
      <c r="BO23" s="71"/>
      <c r="BP23" s="71"/>
      <c r="BQ23" s="56">
        <v>17</v>
      </c>
      <c r="BR23" s="76"/>
      <c r="BS23" s="711"/>
      <c r="BT23" s="712"/>
      <c r="BU23" s="712"/>
      <c r="BV23" s="712"/>
      <c r="BW23" s="712"/>
      <c r="BX23" s="712"/>
      <c r="BY23" s="712"/>
      <c r="BZ23" s="712"/>
      <c r="CA23" s="712"/>
      <c r="CB23" s="712"/>
      <c r="CC23" s="712"/>
      <c r="CD23" s="712"/>
      <c r="CE23" s="712"/>
      <c r="CF23" s="712"/>
      <c r="CG23" s="713"/>
      <c r="CH23" s="714"/>
      <c r="CI23" s="715"/>
      <c r="CJ23" s="715"/>
      <c r="CK23" s="715"/>
      <c r="CL23" s="716"/>
      <c r="CM23" s="714"/>
      <c r="CN23" s="715"/>
      <c r="CO23" s="715"/>
      <c r="CP23" s="715"/>
      <c r="CQ23" s="716"/>
      <c r="CR23" s="714"/>
      <c r="CS23" s="715"/>
      <c r="CT23" s="715"/>
      <c r="CU23" s="715"/>
      <c r="CV23" s="716"/>
      <c r="CW23" s="714"/>
      <c r="CX23" s="715"/>
      <c r="CY23" s="715"/>
      <c r="CZ23" s="715"/>
      <c r="DA23" s="716"/>
      <c r="DB23" s="714"/>
      <c r="DC23" s="715"/>
      <c r="DD23" s="715"/>
      <c r="DE23" s="715"/>
      <c r="DF23" s="716"/>
      <c r="DG23" s="714"/>
      <c r="DH23" s="715"/>
      <c r="DI23" s="715"/>
      <c r="DJ23" s="715"/>
      <c r="DK23" s="716"/>
      <c r="DL23" s="714"/>
      <c r="DM23" s="715"/>
      <c r="DN23" s="715"/>
      <c r="DO23" s="715"/>
      <c r="DP23" s="716"/>
      <c r="DQ23" s="714"/>
      <c r="DR23" s="715"/>
      <c r="DS23" s="715"/>
      <c r="DT23" s="715"/>
      <c r="DU23" s="716"/>
      <c r="DV23" s="711"/>
      <c r="DW23" s="712"/>
      <c r="DX23" s="712"/>
      <c r="DY23" s="712"/>
      <c r="DZ23" s="717"/>
      <c r="EA23" s="71"/>
    </row>
    <row r="24" spans="1:131" s="51" customFormat="1" ht="26.25" customHeight="1" x14ac:dyDescent="0.15">
      <c r="A24" s="995" t="s">
        <v>393</v>
      </c>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60"/>
      <c r="BA24" s="60"/>
      <c r="BB24" s="60"/>
      <c r="BC24" s="60"/>
      <c r="BD24" s="60"/>
      <c r="BE24" s="71"/>
      <c r="BF24" s="71"/>
      <c r="BG24" s="71"/>
      <c r="BH24" s="71"/>
      <c r="BI24" s="71"/>
      <c r="BJ24" s="71"/>
      <c r="BK24" s="71"/>
      <c r="BL24" s="71"/>
      <c r="BM24" s="71"/>
      <c r="BN24" s="71"/>
      <c r="BO24" s="71"/>
      <c r="BP24" s="71"/>
      <c r="BQ24" s="56">
        <v>18</v>
      </c>
      <c r="BR24" s="76"/>
      <c r="BS24" s="711"/>
      <c r="BT24" s="712"/>
      <c r="BU24" s="712"/>
      <c r="BV24" s="712"/>
      <c r="BW24" s="712"/>
      <c r="BX24" s="712"/>
      <c r="BY24" s="712"/>
      <c r="BZ24" s="712"/>
      <c r="CA24" s="712"/>
      <c r="CB24" s="712"/>
      <c r="CC24" s="712"/>
      <c r="CD24" s="712"/>
      <c r="CE24" s="712"/>
      <c r="CF24" s="712"/>
      <c r="CG24" s="713"/>
      <c r="CH24" s="714"/>
      <c r="CI24" s="715"/>
      <c r="CJ24" s="715"/>
      <c r="CK24" s="715"/>
      <c r="CL24" s="716"/>
      <c r="CM24" s="714"/>
      <c r="CN24" s="715"/>
      <c r="CO24" s="715"/>
      <c r="CP24" s="715"/>
      <c r="CQ24" s="716"/>
      <c r="CR24" s="714"/>
      <c r="CS24" s="715"/>
      <c r="CT24" s="715"/>
      <c r="CU24" s="715"/>
      <c r="CV24" s="716"/>
      <c r="CW24" s="714"/>
      <c r="CX24" s="715"/>
      <c r="CY24" s="715"/>
      <c r="CZ24" s="715"/>
      <c r="DA24" s="716"/>
      <c r="DB24" s="714"/>
      <c r="DC24" s="715"/>
      <c r="DD24" s="715"/>
      <c r="DE24" s="715"/>
      <c r="DF24" s="716"/>
      <c r="DG24" s="714"/>
      <c r="DH24" s="715"/>
      <c r="DI24" s="715"/>
      <c r="DJ24" s="715"/>
      <c r="DK24" s="716"/>
      <c r="DL24" s="714"/>
      <c r="DM24" s="715"/>
      <c r="DN24" s="715"/>
      <c r="DO24" s="715"/>
      <c r="DP24" s="716"/>
      <c r="DQ24" s="714"/>
      <c r="DR24" s="715"/>
      <c r="DS24" s="715"/>
      <c r="DT24" s="715"/>
      <c r="DU24" s="716"/>
      <c r="DV24" s="711"/>
      <c r="DW24" s="712"/>
      <c r="DX24" s="712"/>
      <c r="DY24" s="712"/>
      <c r="DZ24" s="717"/>
      <c r="EA24" s="71"/>
    </row>
    <row r="25" spans="1:131" ht="26.25" customHeight="1" x14ac:dyDescent="0.15">
      <c r="A25" s="996" t="s">
        <v>421</v>
      </c>
      <c r="B25" s="996"/>
      <c r="C25" s="996"/>
      <c r="D25" s="996"/>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6"/>
      <c r="BH25" s="996"/>
      <c r="BI25" s="996"/>
      <c r="BJ25" s="60"/>
      <c r="BK25" s="60"/>
      <c r="BL25" s="60"/>
      <c r="BM25" s="60"/>
      <c r="BN25" s="60"/>
      <c r="BO25" s="59"/>
      <c r="BP25" s="59"/>
      <c r="BQ25" s="56">
        <v>19</v>
      </c>
      <c r="BR25" s="76"/>
      <c r="BS25" s="711"/>
      <c r="BT25" s="712"/>
      <c r="BU25" s="712"/>
      <c r="BV25" s="712"/>
      <c r="BW25" s="712"/>
      <c r="BX25" s="712"/>
      <c r="BY25" s="712"/>
      <c r="BZ25" s="712"/>
      <c r="CA25" s="712"/>
      <c r="CB25" s="712"/>
      <c r="CC25" s="712"/>
      <c r="CD25" s="712"/>
      <c r="CE25" s="712"/>
      <c r="CF25" s="712"/>
      <c r="CG25" s="713"/>
      <c r="CH25" s="714"/>
      <c r="CI25" s="715"/>
      <c r="CJ25" s="715"/>
      <c r="CK25" s="715"/>
      <c r="CL25" s="716"/>
      <c r="CM25" s="714"/>
      <c r="CN25" s="715"/>
      <c r="CO25" s="715"/>
      <c r="CP25" s="715"/>
      <c r="CQ25" s="716"/>
      <c r="CR25" s="714"/>
      <c r="CS25" s="715"/>
      <c r="CT25" s="715"/>
      <c r="CU25" s="715"/>
      <c r="CV25" s="716"/>
      <c r="CW25" s="714"/>
      <c r="CX25" s="715"/>
      <c r="CY25" s="715"/>
      <c r="CZ25" s="715"/>
      <c r="DA25" s="716"/>
      <c r="DB25" s="714"/>
      <c r="DC25" s="715"/>
      <c r="DD25" s="715"/>
      <c r="DE25" s="715"/>
      <c r="DF25" s="716"/>
      <c r="DG25" s="714"/>
      <c r="DH25" s="715"/>
      <c r="DI25" s="715"/>
      <c r="DJ25" s="715"/>
      <c r="DK25" s="716"/>
      <c r="DL25" s="714"/>
      <c r="DM25" s="715"/>
      <c r="DN25" s="715"/>
      <c r="DO25" s="715"/>
      <c r="DP25" s="716"/>
      <c r="DQ25" s="714"/>
      <c r="DR25" s="715"/>
      <c r="DS25" s="715"/>
      <c r="DT25" s="715"/>
      <c r="DU25" s="716"/>
      <c r="DV25" s="711"/>
      <c r="DW25" s="712"/>
      <c r="DX25" s="712"/>
      <c r="DY25" s="712"/>
      <c r="DZ25" s="717"/>
      <c r="EA25" s="52"/>
    </row>
    <row r="26" spans="1:131" ht="26.25" customHeight="1" x14ac:dyDescent="0.15">
      <c r="A26" s="694" t="s">
        <v>443</v>
      </c>
      <c r="B26" s="695"/>
      <c r="C26" s="695"/>
      <c r="D26" s="695"/>
      <c r="E26" s="695"/>
      <c r="F26" s="695"/>
      <c r="G26" s="695"/>
      <c r="H26" s="695"/>
      <c r="I26" s="695"/>
      <c r="J26" s="695"/>
      <c r="K26" s="695"/>
      <c r="L26" s="695"/>
      <c r="M26" s="695"/>
      <c r="N26" s="695"/>
      <c r="O26" s="695"/>
      <c r="P26" s="696"/>
      <c r="Q26" s="686" t="s">
        <v>462</v>
      </c>
      <c r="R26" s="687"/>
      <c r="S26" s="687"/>
      <c r="T26" s="687"/>
      <c r="U26" s="688"/>
      <c r="V26" s="686" t="s">
        <v>463</v>
      </c>
      <c r="W26" s="687"/>
      <c r="X26" s="687"/>
      <c r="Y26" s="687"/>
      <c r="Z26" s="688"/>
      <c r="AA26" s="686" t="s">
        <v>464</v>
      </c>
      <c r="AB26" s="687"/>
      <c r="AC26" s="687"/>
      <c r="AD26" s="687"/>
      <c r="AE26" s="687"/>
      <c r="AF26" s="700" t="s">
        <v>252</v>
      </c>
      <c r="AG26" s="701"/>
      <c r="AH26" s="701"/>
      <c r="AI26" s="701"/>
      <c r="AJ26" s="702"/>
      <c r="AK26" s="687" t="s">
        <v>391</v>
      </c>
      <c r="AL26" s="687"/>
      <c r="AM26" s="687"/>
      <c r="AN26" s="687"/>
      <c r="AO26" s="688"/>
      <c r="AP26" s="686" t="s">
        <v>365</v>
      </c>
      <c r="AQ26" s="687"/>
      <c r="AR26" s="687"/>
      <c r="AS26" s="687"/>
      <c r="AT26" s="688"/>
      <c r="AU26" s="686" t="s">
        <v>465</v>
      </c>
      <c r="AV26" s="687"/>
      <c r="AW26" s="687"/>
      <c r="AX26" s="687"/>
      <c r="AY26" s="688"/>
      <c r="AZ26" s="686" t="s">
        <v>466</v>
      </c>
      <c r="BA26" s="687"/>
      <c r="BB26" s="687"/>
      <c r="BC26" s="687"/>
      <c r="BD26" s="688"/>
      <c r="BE26" s="686" t="s">
        <v>448</v>
      </c>
      <c r="BF26" s="687"/>
      <c r="BG26" s="687"/>
      <c r="BH26" s="687"/>
      <c r="BI26" s="692"/>
      <c r="BJ26" s="60"/>
      <c r="BK26" s="60"/>
      <c r="BL26" s="60"/>
      <c r="BM26" s="60"/>
      <c r="BN26" s="60"/>
      <c r="BO26" s="59"/>
      <c r="BP26" s="59"/>
      <c r="BQ26" s="56">
        <v>20</v>
      </c>
      <c r="BR26" s="76"/>
      <c r="BS26" s="711"/>
      <c r="BT26" s="712"/>
      <c r="BU26" s="712"/>
      <c r="BV26" s="712"/>
      <c r="BW26" s="712"/>
      <c r="BX26" s="712"/>
      <c r="BY26" s="712"/>
      <c r="BZ26" s="712"/>
      <c r="CA26" s="712"/>
      <c r="CB26" s="712"/>
      <c r="CC26" s="712"/>
      <c r="CD26" s="712"/>
      <c r="CE26" s="712"/>
      <c r="CF26" s="712"/>
      <c r="CG26" s="713"/>
      <c r="CH26" s="714"/>
      <c r="CI26" s="715"/>
      <c r="CJ26" s="715"/>
      <c r="CK26" s="715"/>
      <c r="CL26" s="716"/>
      <c r="CM26" s="714"/>
      <c r="CN26" s="715"/>
      <c r="CO26" s="715"/>
      <c r="CP26" s="715"/>
      <c r="CQ26" s="716"/>
      <c r="CR26" s="714"/>
      <c r="CS26" s="715"/>
      <c r="CT26" s="715"/>
      <c r="CU26" s="715"/>
      <c r="CV26" s="716"/>
      <c r="CW26" s="714"/>
      <c r="CX26" s="715"/>
      <c r="CY26" s="715"/>
      <c r="CZ26" s="715"/>
      <c r="DA26" s="716"/>
      <c r="DB26" s="714"/>
      <c r="DC26" s="715"/>
      <c r="DD26" s="715"/>
      <c r="DE26" s="715"/>
      <c r="DF26" s="716"/>
      <c r="DG26" s="714"/>
      <c r="DH26" s="715"/>
      <c r="DI26" s="715"/>
      <c r="DJ26" s="715"/>
      <c r="DK26" s="716"/>
      <c r="DL26" s="714"/>
      <c r="DM26" s="715"/>
      <c r="DN26" s="715"/>
      <c r="DO26" s="715"/>
      <c r="DP26" s="716"/>
      <c r="DQ26" s="714"/>
      <c r="DR26" s="715"/>
      <c r="DS26" s="715"/>
      <c r="DT26" s="715"/>
      <c r="DU26" s="716"/>
      <c r="DV26" s="711"/>
      <c r="DW26" s="712"/>
      <c r="DX26" s="712"/>
      <c r="DY26" s="712"/>
      <c r="DZ26" s="717"/>
      <c r="EA26" s="52"/>
    </row>
    <row r="27" spans="1:131" ht="26.25" customHeight="1" x14ac:dyDescent="0.15">
      <c r="A27" s="697"/>
      <c r="B27" s="698"/>
      <c r="C27" s="698"/>
      <c r="D27" s="698"/>
      <c r="E27" s="698"/>
      <c r="F27" s="698"/>
      <c r="G27" s="698"/>
      <c r="H27" s="698"/>
      <c r="I27" s="698"/>
      <c r="J27" s="698"/>
      <c r="K27" s="698"/>
      <c r="L27" s="698"/>
      <c r="M27" s="698"/>
      <c r="N27" s="698"/>
      <c r="O27" s="698"/>
      <c r="P27" s="699"/>
      <c r="Q27" s="689"/>
      <c r="R27" s="690"/>
      <c r="S27" s="690"/>
      <c r="T27" s="690"/>
      <c r="U27" s="691"/>
      <c r="V27" s="689"/>
      <c r="W27" s="690"/>
      <c r="X27" s="690"/>
      <c r="Y27" s="690"/>
      <c r="Z27" s="691"/>
      <c r="AA27" s="689"/>
      <c r="AB27" s="690"/>
      <c r="AC27" s="690"/>
      <c r="AD27" s="690"/>
      <c r="AE27" s="690"/>
      <c r="AF27" s="703"/>
      <c r="AG27" s="704"/>
      <c r="AH27" s="704"/>
      <c r="AI27" s="704"/>
      <c r="AJ27" s="705"/>
      <c r="AK27" s="690"/>
      <c r="AL27" s="690"/>
      <c r="AM27" s="690"/>
      <c r="AN27" s="690"/>
      <c r="AO27" s="691"/>
      <c r="AP27" s="689"/>
      <c r="AQ27" s="690"/>
      <c r="AR27" s="690"/>
      <c r="AS27" s="690"/>
      <c r="AT27" s="691"/>
      <c r="AU27" s="689"/>
      <c r="AV27" s="690"/>
      <c r="AW27" s="690"/>
      <c r="AX27" s="690"/>
      <c r="AY27" s="691"/>
      <c r="AZ27" s="689"/>
      <c r="BA27" s="690"/>
      <c r="BB27" s="690"/>
      <c r="BC27" s="690"/>
      <c r="BD27" s="691"/>
      <c r="BE27" s="689"/>
      <c r="BF27" s="690"/>
      <c r="BG27" s="690"/>
      <c r="BH27" s="690"/>
      <c r="BI27" s="693"/>
      <c r="BJ27" s="60"/>
      <c r="BK27" s="60"/>
      <c r="BL27" s="60"/>
      <c r="BM27" s="60"/>
      <c r="BN27" s="60"/>
      <c r="BO27" s="59"/>
      <c r="BP27" s="59"/>
      <c r="BQ27" s="56">
        <v>21</v>
      </c>
      <c r="BR27" s="76"/>
      <c r="BS27" s="711"/>
      <c r="BT27" s="712"/>
      <c r="BU27" s="712"/>
      <c r="BV27" s="712"/>
      <c r="BW27" s="712"/>
      <c r="BX27" s="712"/>
      <c r="BY27" s="712"/>
      <c r="BZ27" s="712"/>
      <c r="CA27" s="712"/>
      <c r="CB27" s="712"/>
      <c r="CC27" s="712"/>
      <c r="CD27" s="712"/>
      <c r="CE27" s="712"/>
      <c r="CF27" s="712"/>
      <c r="CG27" s="713"/>
      <c r="CH27" s="714"/>
      <c r="CI27" s="715"/>
      <c r="CJ27" s="715"/>
      <c r="CK27" s="715"/>
      <c r="CL27" s="716"/>
      <c r="CM27" s="714"/>
      <c r="CN27" s="715"/>
      <c r="CO27" s="715"/>
      <c r="CP27" s="715"/>
      <c r="CQ27" s="716"/>
      <c r="CR27" s="714"/>
      <c r="CS27" s="715"/>
      <c r="CT27" s="715"/>
      <c r="CU27" s="715"/>
      <c r="CV27" s="716"/>
      <c r="CW27" s="714"/>
      <c r="CX27" s="715"/>
      <c r="CY27" s="715"/>
      <c r="CZ27" s="715"/>
      <c r="DA27" s="716"/>
      <c r="DB27" s="714"/>
      <c r="DC27" s="715"/>
      <c r="DD27" s="715"/>
      <c r="DE27" s="715"/>
      <c r="DF27" s="716"/>
      <c r="DG27" s="714"/>
      <c r="DH27" s="715"/>
      <c r="DI27" s="715"/>
      <c r="DJ27" s="715"/>
      <c r="DK27" s="716"/>
      <c r="DL27" s="714"/>
      <c r="DM27" s="715"/>
      <c r="DN27" s="715"/>
      <c r="DO27" s="715"/>
      <c r="DP27" s="716"/>
      <c r="DQ27" s="714"/>
      <c r="DR27" s="715"/>
      <c r="DS27" s="715"/>
      <c r="DT27" s="715"/>
      <c r="DU27" s="716"/>
      <c r="DV27" s="711"/>
      <c r="DW27" s="712"/>
      <c r="DX27" s="712"/>
      <c r="DY27" s="712"/>
      <c r="DZ27" s="717"/>
      <c r="EA27" s="52"/>
    </row>
    <row r="28" spans="1:131" ht="26.25" customHeight="1" x14ac:dyDescent="0.15">
      <c r="A28" s="58">
        <v>1</v>
      </c>
      <c r="B28" s="961" t="s">
        <v>242</v>
      </c>
      <c r="C28" s="962"/>
      <c r="D28" s="962"/>
      <c r="E28" s="962"/>
      <c r="F28" s="962"/>
      <c r="G28" s="962"/>
      <c r="H28" s="962"/>
      <c r="I28" s="962"/>
      <c r="J28" s="962"/>
      <c r="K28" s="962"/>
      <c r="L28" s="962"/>
      <c r="M28" s="962"/>
      <c r="N28" s="962"/>
      <c r="O28" s="962"/>
      <c r="P28" s="963"/>
      <c r="Q28" s="986">
        <v>731</v>
      </c>
      <c r="R28" s="987"/>
      <c r="S28" s="987"/>
      <c r="T28" s="987"/>
      <c r="U28" s="987"/>
      <c r="V28" s="987">
        <v>729</v>
      </c>
      <c r="W28" s="987"/>
      <c r="X28" s="987"/>
      <c r="Y28" s="987"/>
      <c r="Z28" s="987"/>
      <c r="AA28" s="987">
        <f>Q28-V28</f>
        <v>2</v>
      </c>
      <c r="AB28" s="987"/>
      <c r="AC28" s="987"/>
      <c r="AD28" s="987"/>
      <c r="AE28" s="988"/>
      <c r="AF28" s="989">
        <v>2</v>
      </c>
      <c r="AG28" s="987"/>
      <c r="AH28" s="987"/>
      <c r="AI28" s="987"/>
      <c r="AJ28" s="990"/>
      <c r="AK28" s="991">
        <v>69</v>
      </c>
      <c r="AL28" s="987"/>
      <c r="AM28" s="987"/>
      <c r="AN28" s="987"/>
      <c r="AO28" s="987"/>
      <c r="AP28" s="987" t="s">
        <v>204</v>
      </c>
      <c r="AQ28" s="987"/>
      <c r="AR28" s="987"/>
      <c r="AS28" s="987"/>
      <c r="AT28" s="987"/>
      <c r="AU28" s="987" t="s">
        <v>204</v>
      </c>
      <c r="AV28" s="987"/>
      <c r="AW28" s="987"/>
      <c r="AX28" s="987"/>
      <c r="AY28" s="987"/>
      <c r="AZ28" s="992" t="s">
        <v>204</v>
      </c>
      <c r="BA28" s="992"/>
      <c r="BB28" s="992"/>
      <c r="BC28" s="992"/>
      <c r="BD28" s="992"/>
      <c r="BE28" s="993"/>
      <c r="BF28" s="993"/>
      <c r="BG28" s="993"/>
      <c r="BH28" s="993"/>
      <c r="BI28" s="994"/>
      <c r="BJ28" s="60"/>
      <c r="BK28" s="60"/>
      <c r="BL28" s="60"/>
      <c r="BM28" s="60"/>
      <c r="BN28" s="60"/>
      <c r="BO28" s="59"/>
      <c r="BP28" s="59"/>
      <c r="BQ28" s="56">
        <v>22</v>
      </c>
      <c r="BR28" s="76"/>
      <c r="BS28" s="711"/>
      <c r="BT28" s="712"/>
      <c r="BU28" s="712"/>
      <c r="BV28" s="712"/>
      <c r="BW28" s="712"/>
      <c r="BX28" s="712"/>
      <c r="BY28" s="712"/>
      <c r="BZ28" s="712"/>
      <c r="CA28" s="712"/>
      <c r="CB28" s="712"/>
      <c r="CC28" s="712"/>
      <c r="CD28" s="712"/>
      <c r="CE28" s="712"/>
      <c r="CF28" s="712"/>
      <c r="CG28" s="713"/>
      <c r="CH28" s="714"/>
      <c r="CI28" s="715"/>
      <c r="CJ28" s="715"/>
      <c r="CK28" s="715"/>
      <c r="CL28" s="716"/>
      <c r="CM28" s="714"/>
      <c r="CN28" s="715"/>
      <c r="CO28" s="715"/>
      <c r="CP28" s="715"/>
      <c r="CQ28" s="716"/>
      <c r="CR28" s="714"/>
      <c r="CS28" s="715"/>
      <c r="CT28" s="715"/>
      <c r="CU28" s="715"/>
      <c r="CV28" s="716"/>
      <c r="CW28" s="714"/>
      <c r="CX28" s="715"/>
      <c r="CY28" s="715"/>
      <c r="CZ28" s="715"/>
      <c r="DA28" s="716"/>
      <c r="DB28" s="714"/>
      <c r="DC28" s="715"/>
      <c r="DD28" s="715"/>
      <c r="DE28" s="715"/>
      <c r="DF28" s="716"/>
      <c r="DG28" s="714"/>
      <c r="DH28" s="715"/>
      <c r="DI28" s="715"/>
      <c r="DJ28" s="715"/>
      <c r="DK28" s="716"/>
      <c r="DL28" s="714"/>
      <c r="DM28" s="715"/>
      <c r="DN28" s="715"/>
      <c r="DO28" s="715"/>
      <c r="DP28" s="716"/>
      <c r="DQ28" s="714"/>
      <c r="DR28" s="715"/>
      <c r="DS28" s="715"/>
      <c r="DT28" s="715"/>
      <c r="DU28" s="716"/>
      <c r="DV28" s="711"/>
      <c r="DW28" s="712"/>
      <c r="DX28" s="712"/>
      <c r="DY28" s="712"/>
      <c r="DZ28" s="717"/>
      <c r="EA28" s="52"/>
    </row>
    <row r="29" spans="1:131" ht="26.25" customHeight="1" x14ac:dyDescent="0.15">
      <c r="A29" s="58">
        <v>2</v>
      </c>
      <c r="B29" s="711" t="s">
        <v>29</v>
      </c>
      <c r="C29" s="712"/>
      <c r="D29" s="712"/>
      <c r="E29" s="712"/>
      <c r="F29" s="712"/>
      <c r="G29" s="712"/>
      <c r="H29" s="712"/>
      <c r="I29" s="712"/>
      <c r="J29" s="712"/>
      <c r="K29" s="712"/>
      <c r="L29" s="712"/>
      <c r="M29" s="712"/>
      <c r="N29" s="712"/>
      <c r="O29" s="712"/>
      <c r="P29" s="713"/>
      <c r="Q29" s="955">
        <v>716</v>
      </c>
      <c r="R29" s="956"/>
      <c r="S29" s="956"/>
      <c r="T29" s="956"/>
      <c r="U29" s="956"/>
      <c r="V29" s="956">
        <v>699</v>
      </c>
      <c r="W29" s="956"/>
      <c r="X29" s="956"/>
      <c r="Y29" s="956"/>
      <c r="Z29" s="956"/>
      <c r="AA29" s="956">
        <f>Q29-V29</f>
        <v>17</v>
      </c>
      <c r="AB29" s="956"/>
      <c r="AC29" s="956"/>
      <c r="AD29" s="956"/>
      <c r="AE29" s="959"/>
      <c r="AF29" s="978">
        <v>17</v>
      </c>
      <c r="AG29" s="715"/>
      <c r="AH29" s="715"/>
      <c r="AI29" s="715"/>
      <c r="AJ29" s="979"/>
      <c r="AK29" s="960">
        <v>106</v>
      </c>
      <c r="AL29" s="956"/>
      <c r="AM29" s="956"/>
      <c r="AN29" s="956"/>
      <c r="AO29" s="956"/>
      <c r="AP29" s="956" t="s">
        <v>204</v>
      </c>
      <c r="AQ29" s="956"/>
      <c r="AR29" s="956"/>
      <c r="AS29" s="956"/>
      <c r="AT29" s="956"/>
      <c r="AU29" s="956" t="s">
        <v>204</v>
      </c>
      <c r="AV29" s="956"/>
      <c r="AW29" s="956"/>
      <c r="AX29" s="956"/>
      <c r="AY29" s="956"/>
      <c r="AZ29" s="985" t="s">
        <v>204</v>
      </c>
      <c r="BA29" s="985"/>
      <c r="BB29" s="985"/>
      <c r="BC29" s="985"/>
      <c r="BD29" s="985"/>
      <c r="BE29" s="957"/>
      <c r="BF29" s="957"/>
      <c r="BG29" s="957"/>
      <c r="BH29" s="957"/>
      <c r="BI29" s="958"/>
      <c r="BJ29" s="60"/>
      <c r="BK29" s="60"/>
      <c r="BL29" s="60"/>
      <c r="BM29" s="60"/>
      <c r="BN29" s="60"/>
      <c r="BO29" s="59"/>
      <c r="BP29" s="59"/>
      <c r="BQ29" s="56">
        <v>23</v>
      </c>
      <c r="BR29" s="76"/>
      <c r="BS29" s="711"/>
      <c r="BT29" s="712"/>
      <c r="BU29" s="712"/>
      <c r="BV29" s="712"/>
      <c r="BW29" s="712"/>
      <c r="BX29" s="712"/>
      <c r="BY29" s="712"/>
      <c r="BZ29" s="712"/>
      <c r="CA29" s="712"/>
      <c r="CB29" s="712"/>
      <c r="CC29" s="712"/>
      <c r="CD29" s="712"/>
      <c r="CE29" s="712"/>
      <c r="CF29" s="712"/>
      <c r="CG29" s="713"/>
      <c r="CH29" s="714"/>
      <c r="CI29" s="715"/>
      <c r="CJ29" s="715"/>
      <c r="CK29" s="715"/>
      <c r="CL29" s="716"/>
      <c r="CM29" s="714"/>
      <c r="CN29" s="715"/>
      <c r="CO29" s="715"/>
      <c r="CP29" s="715"/>
      <c r="CQ29" s="716"/>
      <c r="CR29" s="714"/>
      <c r="CS29" s="715"/>
      <c r="CT29" s="715"/>
      <c r="CU29" s="715"/>
      <c r="CV29" s="716"/>
      <c r="CW29" s="714"/>
      <c r="CX29" s="715"/>
      <c r="CY29" s="715"/>
      <c r="CZ29" s="715"/>
      <c r="DA29" s="716"/>
      <c r="DB29" s="714"/>
      <c r="DC29" s="715"/>
      <c r="DD29" s="715"/>
      <c r="DE29" s="715"/>
      <c r="DF29" s="716"/>
      <c r="DG29" s="714"/>
      <c r="DH29" s="715"/>
      <c r="DI29" s="715"/>
      <c r="DJ29" s="715"/>
      <c r="DK29" s="716"/>
      <c r="DL29" s="714"/>
      <c r="DM29" s="715"/>
      <c r="DN29" s="715"/>
      <c r="DO29" s="715"/>
      <c r="DP29" s="716"/>
      <c r="DQ29" s="714"/>
      <c r="DR29" s="715"/>
      <c r="DS29" s="715"/>
      <c r="DT29" s="715"/>
      <c r="DU29" s="716"/>
      <c r="DV29" s="711"/>
      <c r="DW29" s="712"/>
      <c r="DX29" s="712"/>
      <c r="DY29" s="712"/>
      <c r="DZ29" s="717"/>
      <c r="EA29" s="52"/>
    </row>
    <row r="30" spans="1:131" ht="26.25" customHeight="1" x14ac:dyDescent="0.15">
      <c r="A30" s="58">
        <v>3</v>
      </c>
      <c r="B30" s="711" t="s">
        <v>231</v>
      </c>
      <c r="C30" s="712"/>
      <c r="D30" s="712"/>
      <c r="E30" s="712"/>
      <c r="F30" s="712"/>
      <c r="G30" s="712"/>
      <c r="H30" s="712"/>
      <c r="I30" s="712"/>
      <c r="J30" s="712"/>
      <c r="K30" s="712"/>
      <c r="L30" s="712"/>
      <c r="M30" s="712"/>
      <c r="N30" s="712"/>
      <c r="O30" s="712"/>
      <c r="P30" s="713"/>
      <c r="Q30" s="955">
        <v>94</v>
      </c>
      <c r="R30" s="956"/>
      <c r="S30" s="956"/>
      <c r="T30" s="956"/>
      <c r="U30" s="956"/>
      <c r="V30" s="956">
        <v>91</v>
      </c>
      <c r="W30" s="956"/>
      <c r="X30" s="956"/>
      <c r="Y30" s="956"/>
      <c r="Z30" s="956"/>
      <c r="AA30" s="956">
        <f>Q30-V30</f>
        <v>3</v>
      </c>
      <c r="AB30" s="956"/>
      <c r="AC30" s="956"/>
      <c r="AD30" s="956"/>
      <c r="AE30" s="959"/>
      <c r="AF30" s="978">
        <v>3</v>
      </c>
      <c r="AG30" s="715"/>
      <c r="AH30" s="715"/>
      <c r="AI30" s="715"/>
      <c r="AJ30" s="979"/>
      <c r="AK30" s="960">
        <v>30</v>
      </c>
      <c r="AL30" s="956"/>
      <c r="AM30" s="956"/>
      <c r="AN30" s="956"/>
      <c r="AO30" s="956"/>
      <c r="AP30" s="956" t="s">
        <v>204</v>
      </c>
      <c r="AQ30" s="956"/>
      <c r="AR30" s="956"/>
      <c r="AS30" s="956"/>
      <c r="AT30" s="956"/>
      <c r="AU30" s="956" t="s">
        <v>204</v>
      </c>
      <c r="AV30" s="956"/>
      <c r="AW30" s="956"/>
      <c r="AX30" s="956"/>
      <c r="AY30" s="956"/>
      <c r="AZ30" s="985" t="s">
        <v>204</v>
      </c>
      <c r="BA30" s="985"/>
      <c r="BB30" s="985"/>
      <c r="BC30" s="985"/>
      <c r="BD30" s="985"/>
      <c r="BE30" s="957"/>
      <c r="BF30" s="957"/>
      <c r="BG30" s="957"/>
      <c r="BH30" s="957"/>
      <c r="BI30" s="958"/>
      <c r="BJ30" s="60"/>
      <c r="BK30" s="60"/>
      <c r="BL30" s="60"/>
      <c r="BM30" s="60"/>
      <c r="BN30" s="60"/>
      <c r="BO30" s="59"/>
      <c r="BP30" s="59"/>
      <c r="BQ30" s="56">
        <v>24</v>
      </c>
      <c r="BR30" s="76"/>
      <c r="BS30" s="711"/>
      <c r="BT30" s="712"/>
      <c r="BU30" s="712"/>
      <c r="BV30" s="712"/>
      <c r="BW30" s="712"/>
      <c r="BX30" s="712"/>
      <c r="BY30" s="712"/>
      <c r="BZ30" s="712"/>
      <c r="CA30" s="712"/>
      <c r="CB30" s="712"/>
      <c r="CC30" s="712"/>
      <c r="CD30" s="712"/>
      <c r="CE30" s="712"/>
      <c r="CF30" s="712"/>
      <c r="CG30" s="713"/>
      <c r="CH30" s="714"/>
      <c r="CI30" s="715"/>
      <c r="CJ30" s="715"/>
      <c r="CK30" s="715"/>
      <c r="CL30" s="716"/>
      <c r="CM30" s="714"/>
      <c r="CN30" s="715"/>
      <c r="CO30" s="715"/>
      <c r="CP30" s="715"/>
      <c r="CQ30" s="716"/>
      <c r="CR30" s="714"/>
      <c r="CS30" s="715"/>
      <c r="CT30" s="715"/>
      <c r="CU30" s="715"/>
      <c r="CV30" s="716"/>
      <c r="CW30" s="714"/>
      <c r="CX30" s="715"/>
      <c r="CY30" s="715"/>
      <c r="CZ30" s="715"/>
      <c r="DA30" s="716"/>
      <c r="DB30" s="714"/>
      <c r="DC30" s="715"/>
      <c r="DD30" s="715"/>
      <c r="DE30" s="715"/>
      <c r="DF30" s="716"/>
      <c r="DG30" s="714"/>
      <c r="DH30" s="715"/>
      <c r="DI30" s="715"/>
      <c r="DJ30" s="715"/>
      <c r="DK30" s="716"/>
      <c r="DL30" s="714"/>
      <c r="DM30" s="715"/>
      <c r="DN30" s="715"/>
      <c r="DO30" s="715"/>
      <c r="DP30" s="716"/>
      <c r="DQ30" s="714"/>
      <c r="DR30" s="715"/>
      <c r="DS30" s="715"/>
      <c r="DT30" s="715"/>
      <c r="DU30" s="716"/>
      <c r="DV30" s="711"/>
      <c r="DW30" s="712"/>
      <c r="DX30" s="712"/>
      <c r="DY30" s="712"/>
      <c r="DZ30" s="717"/>
      <c r="EA30" s="52"/>
    </row>
    <row r="31" spans="1:131" ht="26.25" customHeight="1" x14ac:dyDescent="0.15">
      <c r="A31" s="58">
        <v>4</v>
      </c>
      <c r="B31" s="711" t="s">
        <v>158</v>
      </c>
      <c r="C31" s="712"/>
      <c r="D31" s="712"/>
      <c r="E31" s="712"/>
      <c r="F31" s="712"/>
      <c r="G31" s="712"/>
      <c r="H31" s="712"/>
      <c r="I31" s="712"/>
      <c r="J31" s="712"/>
      <c r="K31" s="712"/>
      <c r="L31" s="712"/>
      <c r="M31" s="712"/>
      <c r="N31" s="712"/>
      <c r="O31" s="712"/>
      <c r="P31" s="713"/>
      <c r="Q31" s="955">
        <v>102</v>
      </c>
      <c r="R31" s="956"/>
      <c r="S31" s="956"/>
      <c r="T31" s="956"/>
      <c r="U31" s="956"/>
      <c r="V31" s="956">
        <v>84</v>
      </c>
      <c r="W31" s="956"/>
      <c r="X31" s="956"/>
      <c r="Y31" s="956"/>
      <c r="Z31" s="956"/>
      <c r="AA31" s="956">
        <f>Q31-V31</f>
        <v>18</v>
      </c>
      <c r="AB31" s="956"/>
      <c r="AC31" s="956"/>
      <c r="AD31" s="956"/>
      <c r="AE31" s="959"/>
      <c r="AF31" s="978">
        <v>10</v>
      </c>
      <c r="AG31" s="715"/>
      <c r="AH31" s="715"/>
      <c r="AI31" s="715"/>
      <c r="AJ31" s="979"/>
      <c r="AK31" s="960">
        <v>30</v>
      </c>
      <c r="AL31" s="956"/>
      <c r="AM31" s="956"/>
      <c r="AN31" s="956"/>
      <c r="AO31" s="956"/>
      <c r="AP31" s="956">
        <v>971</v>
      </c>
      <c r="AQ31" s="956"/>
      <c r="AR31" s="956"/>
      <c r="AS31" s="956"/>
      <c r="AT31" s="956"/>
      <c r="AU31" s="956">
        <v>485</v>
      </c>
      <c r="AV31" s="956"/>
      <c r="AW31" s="956"/>
      <c r="AX31" s="956"/>
      <c r="AY31" s="956"/>
      <c r="AZ31" s="985" t="s">
        <v>204</v>
      </c>
      <c r="BA31" s="985"/>
      <c r="BB31" s="985"/>
      <c r="BC31" s="985"/>
      <c r="BD31" s="985"/>
      <c r="BE31" s="957" t="s">
        <v>25</v>
      </c>
      <c r="BF31" s="957"/>
      <c r="BG31" s="957"/>
      <c r="BH31" s="957"/>
      <c r="BI31" s="958"/>
      <c r="BJ31" s="60"/>
      <c r="BK31" s="60"/>
      <c r="BL31" s="60"/>
      <c r="BM31" s="60"/>
      <c r="BN31" s="60"/>
      <c r="BO31" s="59"/>
      <c r="BP31" s="59"/>
      <c r="BQ31" s="56">
        <v>25</v>
      </c>
      <c r="BR31" s="76"/>
      <c r="BS31" s="711"/>
      <c r="BT31" s="712"/>
      <c r="BU31" s="712"/>
      <c r="BV31" s="712"/>
      <c r="BW31" s="712"/>
      <c r="BX31" s="712"/>
      <c r="BY31" s="712"/>
      <c r="BZ31" s="712"/>
      <c r="CA31" s="712"/>
      <c r="CB31" s="712"/>
      <c r="CC31" s="712"/>
      <c r="CD31" s="712"/>
      <c r="CE31" s="712"/>
      <c r="CF31" s="712"/>
      <c r="CG31" s="713"/>
      <c r="CH31" s="714"/>
      <c r="CI31" s="715"/>
      <c r="CJ31" s="715"/>
      <c r="CK31" s="715"/>
      <c r="CL31" s="716"/>
      <c r="CM31" s="714"/>
      <c r="CN31" s="715"/>
      <c r="CO31" s="715"/>
      <c r="CP31" s="715"/>
      <c r="CQ31" s="716"/>
      <c r="CR31" s="714"/>
      <c r="CS31" s="715"/>
      <c r="CT31" s="715"/>
      <c r="CU31" s="715"/>
      <c r="CV31" s="716"/>
      <c r="CW31" s="714"/>
      <c r="CX31" s="715"/>
      <c r="CY31" s="715"/>
      <c r="CZ31" s="715"/>
      <c r="DA31" s="716"/>
      <c r="DB31" s="714"/>
      <c r="DC31" s="715"/>
      <c r="DD31" s="715"/>
      <c r="DE31" s="715"/>
      <c r="DF31" s="716"/>
      <c r="DG31" s="714"/>
      <c r="DH31" s="715"/>
      <c r="DI31" s="715"/>
      <c r="DJ31" s="715"/>
      <c r="DK31" s="716"/>
      <c r="DL31" s="714"/>
      <c r="DM31" s="715"/>
      <c r="DN31" s="715"/>
      <c r="DO31" s="715"/>
      <c r="DP31" s="716"/>
      <c r="DQ31" s="714"/>
      <c r="DR31" s="715"/>
      <c r="DS31" s="715"/>
      <c r="DT31" s="715"/>
      <c r="DU31" s="716"/>
      <c r="DV31" s="711"/>
      <c r="DW31" s="712"/>
      <c r="DX31" s="712"/>
      <c r="DY31" s="712"/>
      <c r="DZ31" s="717"/>
      <c r="EA31" s="52"/>
    </row>
    <row r="32" spans="1:131" ht="26.25" customHeight="1" x14ac:dyDescent="0.15">
      <c r="A32" s="58">
        <v>5</v>
      </c>
      <c r="B32" s="711"/>
      <c r="C32" s="712"/>
      <c r="D32" s="712"/>
      <c r="E32" s="712"/>
      <c r="F32" s="712"/>
      <c r="G32" s="712"/>
      <c r="H32" s="712"/>
      <c r="I32" s="712"/>
      <c r="J32" s="712"/>
      <c r="K32" s="712"/>
      <c r="L32" s="712"/>
      <c r="M32" s="712"/>
      <c r="N32" s="712"/>
      <c r="O32" s="712"/>
      <c r="P32" s="713"/>
      <c r="Q32" s="955"/>
      <c r="R32" s="956"/>
      <c r="S32" s="956"/>
      <c r="T32" s="956"/>
      <c r="U32" s="956"/>
      <c r="V32" s="956"/>
      <c r="W32" s="956"/>
      <c r="X32" s="956"/>
      <c r="Y32" s="956"/>
      <c r="Z32" s="956"/>
      <c r="AA32" s="956"/>
      <c r="AB32" s="956"/>
      <c r="AC32" s="956"/>
      <c r="AD32" s="956"/>
      <c r="AE32" s="959"/>
      <c r="AF32" s="978"/>
      <c r="AG32" s="715"/>
      <c r="AH32" s="715"/>
      <c r="AI32" s="715"/>
      <c r="AJ32" s="979"/>
      <c r="AK32" s="960"/>
      <c r="AL32" s="956"/>
      <c r="AM32" s="956"/>
      <c r="AN32" s="956"/>
      <c r="AO32" s="956"/>
      <c r="AP32" s="956"/>
      <c r="AQ32" s="956"/>
      <c r="AR32" s="956"/>
      <c r="AS32" s="956"/>
      <c r="AT32" s="956"/>
      <c r="AU32" s="956"/>
      <c r="AV32" s="956"/>
      <c r="AW32" s="956"/>
      <c r="AX32" s="956"/>
      <c r="AY32" s="956"/>
      <c r="AZ32" s="985"/>
      <c r="BA32" s="985"/>
      <c r="BB32" s="985"/>
      <c r="BC32" s="985"/>
      <c r="BD32" s="985"/>
      <c r="BE32" s="957"/>
      <c r="BF32" s="957"/>
      <c r="BG32" s="957"/>
      <c r="BH32" s="957"/>
      <c r="BI32" s="958"/>
      <c r="BJ32" s="60"/>
      <c r="BK32" s="60"/>
      <c r="BL32" s="60"/>
      <c r="BM32" s="60"/>
      <c r="BN32" s="60"/>
      <c r="BO32" s="59"/>
      <c r="BP32" s="59"/>
      <c r="BQ32" s="56">
        <v>26</v>
      </c>
      <c r="BR32" s="76"/>
      <c r="BS32" s="711"/>
      <c r="BT32" s="712"/>
      <c r="BU32" s="712"/>
      <c r="BV32" s="712"/>
      <c r="BW32" s="712"/>
      <c r="BX32" s="712"/>
      <c r="BY32" s="712"/>
      <c r="BZ32" s="712"/>
      <c r="CA32" s="712"/>
      <c r="CB32" s="712"/>
      <c r="CC32" s="712"/>
      <c r="CD32" s="712"/>
      <c r="CE32" s="712"/>
      <c r="CF32" s="712"/>
      <c r="CG32" s="713"/>
      <c r="CH32" s="714"/>
      <c r="CI32" s="715"/>
      <c r="CJ32" s="715"/>
      <c r="CK32" s="715"/>
      <c r="CL32" s="716"/>
      <c r="CM32" s="714"/>
      <c r="CN32" s="715"/>
      <c r="CO32" s="715"/>
      <c r="CP32" s="715"/>
      <c r="CQ32" s="716"/>
      <c r="CR32" s="714"/>
      <c r="CS32" s="715"/>
      <c r="CT32" s="715"/>
      <c r="CU32" s="715"/>
      <c r="CV32" s="716"/>
      <c r="CW32" s="714"/>
      <c r="CX32" s="715"/>
      <c r="CY32" s="715"/>
      <c r="CZ32" s="715"/>
      <c r="DA32" s="716"/>
      <c r="DB32" s="714"/>
      <c r="DC32" s="715"/>
      <c r="DD32" s="715"/>
      <c r="DE32" s="715"/>
      <c r="DF32" s="716"/>
      <c r="DG32" s="714"/>
      <c r="DH32" s="715"/>
      <c r="DI32" s="715"/>
      <c r="DJ32" s="715"/>
      <c r="DK32" s="716"/>
      <c r="DL32" s="714"/>
      <c r="DM32" s="715"/>
      <c r="DN32" s="715"/>
      <c r="DO32" s="715"/>
      <c r="DP32" s="716"/>
      <c r="DQ32" s="714"/>
      <c r="DR32" s="715"/>
      <c r="DS32" s="715"/>
      <c r="DT32" s="715"/>
      <c r="DU32" s="716"/>
      <c r="DV32" s="711"/>
      <c r="DW32" s="712"/>
      <c r="DX32" s="712"/>
      <c r="DY32" s="712"/>
      <c r="DZ32" s="717"/>
      <c r="EA32" s="52"/>
    </row>
    <row r="33" spans="1:131" ht="26.25" customHeight="1" x14ac:dyDescent="0.15">
      <c r="A33" s="58">
        <v>6</v>
      </c>
      <c r="B33" s="711"/>
      <c r="C33" s="712"/>
      <c r="D33" s="712"/>
      <c r="E33" s="712"/>
      <c r="F33" s="712"/>
      <c r="G33" s="712"/>
      <c r="H33" s="712"/>
      <c r="I33" s="712"/>
      <c r="J33" s="712"/>
      <c r="K33" s="712"/>
      <c r="L33" s="712"/>
      <c r="M33" s="712"/>
      <c r="N33" s="712"/>
      <c r="O33" s="712"/>
      <c r="P33" s="713"/>
      <c r="Q33" s="955"/>
      <c r="R33" s="956"/>
      <c r="S33" s="956"/>
      <c r="T33" s="956"/>
      <c r="U33" s="956"/>
      <c r="V33" s="956"/>
      <c r="W33" s="956"/>
      <c r="X33" s="956"/>
      <c r="Y33" s="956"/>
      <c r="Z33" s="956"/>
      <c r="AA33" s="956"/>
      <c r="AB33" s="956"/>
      <c r="AC33" s="956"/>
      <c r="AD33" s="956"/>
      <c r="AE33" s="959"/>
      <c r="AF33" s="978"/>
      <c r="AG33" s="715"/>
      <c r="AH33" s="715"/>
      <c r="AI33" s="715"/>
      <c r="AJ33" s="979"/>
      <c r="AK33" s="960"/>
      <c r="AL33" s="956"/>
      <c r="AM33" s="956"/>
      <c r="AN33" s="956"/>
      <c r="AO33" s="956"/>
      <c r="AP33" s="956"/>
      <c r="AQ33" s="956"/>
      <c r="AR33" s="956"/>
      <c r="AS33" s="956"/>
      <c r="AT33" s="956"/>
      <c r="AU33" s="956"/>
      <c r="AV33" s="956"/>
      <c r="AW33" s="956"/>
      <c r="AX33" s="956"/>
      <c r="AY33" s="956"/>
      <c r="AZ33" s="985"/>
      <c r="BA33" s="985"/>
      <c r="BB33" s="985"/>
      <c r="BC33" s="985"/>
      <c r="BD33" s="985"/>
      <c r="BE33" s="957"/>
      <c r="BF33" s="957"/>
      <c r="BG33" s="957"/>
      <c r="BH33" s="957"/>
      <c r="BI33" s="958"/>
      <c r="BJ33" s="60"/>
      <c r="BK33" s="60"/>
      <c r="BL33" s="60"/>
      <c r="BM33" s="60"/>
      <c r="BN33" s="60"/>
      <c r="BO33" s="59"/>
      <c r="BP33" s="59"/>
      <c r="BQ33" s="56">
        <v>27</v>
      </c>
      <c r="BR33" s="76"/>
      <c r="BS33" s="711"/>
      <c r="BT33" s="712"/>
      <c r="BU33" s="712"/>
      <c r="BV33" s="712"/>
      <c r="BW33" s="712"/>
      <c r="BX33" s="712"/>
      <c r="BY33" s="712"/>
      <c r="BZ33" s="712"/>
      <c r="CA33" s="712"/>
      <c r="CB33" s="712"/>
      <c r="CC33" s="712"/>
      <c r="CD33" s="712"/>
      <c r="CE33" s="712"/>
      <c r="CF33" s="712"/>
      <c r="CG33" s="713"/>
      <c r="CH33" s="714"/>
      <c r="CI33" s="715"/>
      <c r="CJ33" s="715"/>
      <c r="CK33" s="715"/>
      <c r="CL33" s="716"/>
      <c r="CM33" s="714"/>
      <c r="CN33" s="715"/>
      <c r="CO33" s="715"/>
      <c r="CP33" s="715"/>
      <c r="CQ33" s="716"/>
      <c r="CR33" s="714"/>
      <c r="CS33" s="715"/>
      <c r="CT33" s="715"/>
      <c r="CU33" s="715"/>
      <c r="CV33" s="716"/>
      <c r="CW33" s="714"/>
      <c r="CX33" s="715"/>
      <c r="CY33" s="715"/>
      <c r="CZ33" s="715"/>
      <c r="DA33" s="716"/>
      <c r="DB33" s="714"/>
      <c r="DC33" s="715"/>
      <c r="DD33" s="715"/>
      <c r="DE33" s="715"/>
      <c r="DF33" s="716"/>
      <c r="DG33" s="714"/>
      <c r="DH33" s="715"/>
      <c r="DI33" s="715"/>
      <c r="DJ33" s="715"/>
      <c r="DK33" s="716"/>
      <c r="DL33" s="714"/>
      <c r="DM33" s="715"/>
      <c r="DN33" s="715"/>
      <c r="DO33" s="715"/>
      <c r="DP33" s="716"/>
      <c r="DQ33" s="714"/>
      <c r="DR33" s="715"/>
      <c r="DS33" s="715"/>
      <c r="DT33" s="715"/>
      <c r="DU33" s="716"/>
      <c r="DV33" s="711"/>
      <c r="DW33" s="712"/>
      <c r="DX33" s="712"/>
      <c r="DY33" s="712"/>
      <c r="DZ33" s="717"/>
      <c r="EA33" s="52"/>
    </row>
    <row r="34" spans="1:131" ht="26.25" customHeight="1" x14ac:dyDescent="0.15">
      <c r="A34" s="58">
        <v>7</v>
      </c>
      <c r="B34" s="711"/>
      <c r="C34" s="712"/>
      <c r="D34" s="712"/>
      <c r="E34" s="712"/>
      <c r="F34" s="712"/>
      <c r="G34" s="712"/>
      <c r="H34" s="712"/>
      <c r="I34" s="712"/>
      <c r="J34" s="712"/>
      <c r="K34" s="712"/>
      <c r="L34" s="712"/>
      <c r="M34" s="712"/>
      <c r="N34" s="712"/>
      <c r="O34" s="712"/>
      <c r="P34" s="713"/>
      <c r="Q34" s="955"/>
      <c r="R34" s="956"/>
      <c r="S34" s="956"/>
      <c r="T34" s="956"/>
      <c r="U34" s="956"/>
      <c r="V34" s="956"/>
      <c r="W34" s="956"/>
      <c r="X34" s="956"/>
      <c r="Y34" s="956"/>
      <c r="Z34" s="956"/>
      <c r="AA34" s="956"/>
      <c r="AB34" s="956"/>
      <c r="AC34" s="956"/>
      <c r="AD34" s="956"/>
      <c r="AE34" s="959"/>
      <c r="AF34" s="978"/>
      <c r="AG34" s="715"/>
      <c r="AH34" s="715"/>
      <c r="AI34" s="715"/>
      <c r="AJ34" s="979"/>
      <c r="AK34" s="960"/>
      <c r="AL34" s="956"/>
      <c r="AM34" s="956"/>
      <c r="AN34" s="956"/>
      <c r="AO34" s="956"/>
      <c r="AP34" s="956"/>
      <c r="AQ34" s="956"/>
      <c r="AR34" s="956"/>
      <c r="AS34" s="956"/>
      <c r="AT34" s="956"/>
      <c r="AU34" s="956"/>
      <c r="AV34" s="956"/>
      <c r="AW34" s="956"/>
      <c r="AX34" s="956"/>
      <c r="AY34" s="956"/>
      <c r="AZ34" s="985"/>
      <c r="BA34" s="985"/>
      <c r="BB34" s="985"/>
      <c r="BC34" s="985"/>
      <c r="BD34" s="985"/>
      <c r="BE34" s="957"/>
      <c r="BF34" s="957"/>
      <c r="BG34" s="957"/>
      <c r="BH34" s="957"/>
      <c r="BI34" s="958"/>
      <c r="BJ34" s="60"/>
      <c r="BK34" s="60"/>
      <c r="BL34" s="60"/>
      <c r="BM34" s="60"/>
      <c r="BN34" s="60"/>
      <c r="BO34" s="59"/>
      <c r="BP34" s="59"/>
      <c r="BQ34" s="56">
        <v>28</v>
      </c>
      <c r="BR34" s="76"/>
      <c r="BS34" s="711"/>
      <c r="BT34" s="712"/>
      <c r="BU34" s="712"/>
      <c r="BV34" s="712"/>
      <c r="BW34" s="712"/>
      <c r="BX34" s="712"/>
      <c r="BY34" s="712"/>
      <c r="BZ34" s="712"/>
      <c r="CA34" s="712"/>
      <c r="CB34" s="712"/>
      <c r="CC34" s="712"/>
      <c r="CD34" s="712"/>
      <c r="CE34" s="712"/>
      <c r="CF34" s="712"/>
      <c r="CG34" s="713"/>
      <c r="CH34" s="714"/>
      <c r="CI34" s="715"/>
      <c r="CJ34" s="715"/>
      <c r="CK34" s="715"/>
      <c r="CL34" s="716"/>
      <c r="CM34" s="714"/>
      <c r="CN34" s="715"/>
      <c r="CO34" s="715"/>
      <c r="CP34" s="715"/>
      <c r="CQ34" s="716"/>
      <c r="CR34" s="714"/>
      <c r="CS34" s="715"/>
      <c r="CT34" s="715"/>
      <c r="CU34" s="715"/>
      <c r="CV34" s="716"/>
      <c r="CW34" s="714"/>
      <c r="CX34" s="715"/>
      <c r="CY34" s="715"/>
      <c r="CZ34" s="715"/>
      <c r="DA34" s="716"/>
      <c r="DB34" s="714"/>
      <c r="DC34" s="715"/>
      <c r="DD34" s="715"/>
      <c r="DE34" s="715"/>
      <c r="DF34" s="716"/>
      <c r="DG34" s="714"/>
      <c r="DH34" s="715"/>
      <c r="DI34" s="715"/>
      <c r="DJ34" s="715"/>
      <c r="DK34" s="716"/>
      <c r="DL34" s="714"/>
      <c r="DM34" s="715"/>
      <c r="DN34" s="715"/>
      <c r="DO34" s="715"/>
      <c r="DP34" s="716"/>
      <c r="DQ34" s="714"/>
      <c r="DR34" s="715"/>
      <c r="DS34" s="715"/>
      <c r="DT34" s="715"/>
      <c r="DU34" s="716"/>
      <c r="DV34" s="711"/>
      <c r="DW34" s="712"/>
      <c r="DX34" s="712"/>
      <c r="DY34" s="712"/>
      <c r="DZ34" s="717"/>
      <c r="EA34" s="52"/>
    </row>
    <row r="35" spans="1:131" ht="26.25" customHeight="1" x14ac:dyDescent="0.15">
      <c r="A35" s="58">
        <v>8</v>
      </c>
      <c r="B35" s="711"/>
      <c r="C35" s="712"/>
      <c r="D35" s="712"/>
      <c r="E35" s="712"/>
      <c r="F35" s="712"/>
      <c r="G35" s="712"/>
      <c r="H35" s="712"/>
      <c r="I35" s="712"/>
      <c r="J35" s="712"/>
      <c r="K35" s="712"/>
      <c r="L35" s="712"/>
      <c r="M35" s="712"/>
      <c r="N35" s="712"/>
      <c r="O35" s="712"/>
      <c r="P35" s="713"/>
      <c r="Q35" s="955"/>
      <c r="R35" s="956"/>
      <c r="S35" s="956"/>
      <c r="T35" s="956"/>
      <c r="U35" s="956"/>
      <c r="V35" s="956"/>
      <c r="W35" s="956"/>
      <c r="X35" s="956"/>
      <c r="Y35" s="956"/>
      <c r="Z35" s="956"/>
      <c r="AA35" s="956"/>
      <c r="AB35" s="956"/>
      <c r="AC35" s="956"/>
      <c r="AD35" s="956"/>
      <c r="AE35" s="959"/>
      <c r="AF35" s="978"/>
      <c r="AG35" s="715"/>
      <c r="AH35" s="715"/>
      <c r="AI35" s="715"/>
      <c r="AJ35" s="979"/>
      <c r="AK35" s="960"/>
      <c r="AL35" s="956"/>
      <c r="AM35" s="956"/>
      <c r="AN35" s="956"/>
      <c r="AO35" s="956"/>
      <c r="AP35" s="956"/>
      <c r="AQ35" s="956"/>
      <c r="AR35" s="956"/>
      <c r="AS35" s="956"/>
      <c r="AT35" s="956"/>
      <c r="AU35" s="956"/>
      <c r="AV35" s="956"/>
      <c r="AW35" s="956"/>
      <c r="AX35" s="956"/>
      <c r="AY35" s="956"/>
      <c r="AZ35" s="985"/>
      <c r="BA35" s="985"/>
      <c r="BB35" s="985"/>
      <c r="BC35" s="985"/>
      <c r="BD35" s="985"/>
      <c r="BE35" s="957"/>
      <c r="BF35" s="957"/>
      <c r="BG35" s="957"/>
      <c r="BH35" s="957"/>
      <c r="BI35" s="958"/>
      <c r="BJ35" s="60"/>
      <c r="BK35" s="60"/>
      <c r="BL35" s="60"/>
      <c r="BM35" s="60"/>
      <c r="BN35" s="60"/>
      <c r="BO35" s="59"/>
      <c r="BP35" s="59"/>
      <c r="BQ35" s="56">
        <v>29</v>
      </c>
      <c r="BR35" s="76"/>
      <c r="BS35" s="711"/>
      <c r="BT35" s="712"/>
      <c r="BU35" s="712"/>
      <c r="BV35" s="712"/>
      <c r="BW35" s="712"/>
      <c r="BX35" s="712"/>
      <c r="BY35" s="712"/>
      <c r="BZ35" s="712"/>
      <c r="CA35" s="712"/>
      <c r="CB35" s="712"/>
      <c r="CC35" s="712"/>
      <c r="CD35" s="712"/>
      <c r="CE35" s="712"/>
      <c r="CF35" s="712"/>
      <c r="CG35" s="713"/>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11"/>
      <c r="DW35" s="712"/>
      <c r="DX35" s="712"/>
      <c r="DY35" s="712"/>
      <c r="DZ35" s="717"/>
      <c r="EA35" s="52"/>
    </row>
    <row r="36" spans="1:131" ht="26.25" customHeight="1" x14ac:dyDescent="0.15">
      <c r="A36" s="58">
        <v>9</v>
      </c>
      <c r="B36" s="711"/>
      <c r="C36" s="712"/>
      <c r="D36" s="712"/>
      <c r="E36" s="712"/>
      <c r="F36" s="712"/>
      <c r="G36" s="712"/>
      <c r="H36" s="712"/>
      <c r="I36" s="712"/>
      <c r="J36" s="712"/>
      <c r="K36" s="712"/>
      <c r="L36" s="712"/>
      <c r="M36" s="712"/>
      <c r="N36" s="712"/>
      <c r="O36" s="712"/>
      <c r="P36" s="713"/>
      <c r="Q36" s="955"/>
      <c r="R36" s="956"/>
      <c r="S36" s="956"/>
      <c r="T36" s="956"/>
      <c r="U36" s="956"/>
      <c r="V36" s="956"/>
      <c r="W36" s="956"/>
      <c r="X36" s="956"/>
      <c r="Y36" s="956"/>
      <c r="Z36" s="956"/>
      <c r="AA36" s="956"/>
      <c r="AB36" s="956"/>
      <c r="AC36" s="956"/>
      <c r="AD36" s="956"/>
      <c r="AE36" s="959"/>
      <c r="AF36" s="978"/>
      <c r="AG36" s="715"/>
      <c r="AH36" s="715"/>
      <c r="AI36" s="715"/>
      <c r="AJ36" s="979"/>
      <c r="AK36" s="960"/>
      <c r="AL36" s="956"/>
      <c r="AM36" s="956"/>
      <c r="AN36" s="956"/>
      <c r="AO36" s="956"/>
      <c r="AP36" s="956"/>
      <c r="AQ36" s="956"/>
      <c r="AR36" s="956"/>
      <c r="AS36" s="956"/>
      <c r="AT36" s="956"/>
      <c r="AU36" s="956"/>
      <c r="AV36" s="956"/>
      <c r="AW36" s="956"/>
      <c r="AX36" s="956"/>
      <c r="AY36" s="956"/>
      <c r="AZ36" s="985"/>
      <c r="BA36" s="985"/>
      <c r="BB36" s="985"/>
      <c r="BC36" s="985"/>
      <c r="BD36" s="985"/>
      <c r="BE36" s="957"/>
      <c r="BF36" s="957"/>
      <c r="BG36" s="957"/>
      <c r="BH36" s="957"/>
      <c r="BI36" s="958"/>
      <c r="BJ36" s="60"/>
      <c r="BK36" s="60"/>
      <c r="BL36" s="60"/>
      <c r="BM36" s="60"/>
      <c r="BN36" s="60"/>
      <c r="BO36" s="59"/>
      <c r="BP36" s="59"/>
      <c r="BQ36" s="56">
        <v>30</v>
      </c>
      <c r="BR36" s="76"/>
      <c r="BS36" s="711"/>
      <c r="BT36" s="712"/>
      <c r="BU36" s="712"/>
      <c r="BV36" s="712"/>
      <c r="BW36" s="712"/>
      <c r="BX36" s="712"/>
      <c r="BY36" s="712"/>
      <c r="BZ36" s="712"/>
      <c r="CA36" s="712"/>
      <c r="CB36" s="712"/>
      <c r="CC36" s="712"/>
      <c r="CD36" s="712"/>
      <c r="CE36" s="712"/>
      <c r="CF36" s="712"/>
      <c r="CG36" s="713"/>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11"/>
      <c r="DW36" s="712"/>
      <c r="DX36" s="712"/>
      <c r="DY36" s="712"/>
      <c r="DZ36" s="717"/>
      <c r="EA36" s="52"/>
    </row>
    <row r="37" spans="1:131" ht="26.25" customHeight="1" x14ac:dyDescent="0.15">
      <c r="A37" s="58">
        <v>10</v>
      </c>
      <c r="B37" s="711"/>
      <c r="C37" s="712"/>
      <c r="D37" s="712"/>
      <c r="E37" s="712"/>
      <c r="F37" s="712"/>
      <c r="G37" s="712"/>
      <c r="H37" s="712"/>
      <c r="I37" s="712"/>
      <c r="J37" s="712"/>
      <c r="K37" s="712"/>
      <c r="L37" s="712"/>
      <c r="M37" s="712"/>
      <c r="N37" s="712"/>
      <c r="O37" s="712"/>
      <c r="P37" s="713"/>
      <c r="Q37" s="955"/>
      <c r="R37" s="956"/>
      <c r="S37" s="956"/>
      <c r="T37" s="956"/>
      <c r="U37" s="956"/>
      <c r="V37" s="956"/>
      <c r="W37" s="956"/>
      <c r="X37" s="956"/>
      <c r="Y37" s="956"/>
      <c r="Z37" s="956"/>
      <c r="AA37" s="956"/>
      <c r="AB37" s="956"/>
      <c r="AC37" s="956"/>
      <c r="AD37" s="956"/>
      <c r="AE37" s="959"/>
      <c r="AF37" s="978"/>
      <c r="AG37" s="715"/>
      <c r="AH37" s="715"/>
      <c r="AI37" s="715"/>
      <c r="AJ37" s="979"/>
      <c r="AK37" s="960"/>
      <c r="AL37" s="956"/>
      <c r="AM37" s="956"/>
      <c r="AN37" s="956"/>
      <c r="AO37" s="956"/>
      <c r="AP37" s="956"/>
      <c r="AQ37" s="956"/>
      <c r="AR37" s="956"/>
      <c r="AS37" s="956"/>
      <c r="AT37" s="956"/>
      <c r="AU37" s="956"/>
      <c r="AV37" s="956"/>
      <c r="AW37" s="956"/>
      <c r="AX37" s="956"/>
      <c r="AY37" s="956"/>
      <c r="AZ37" s="985"/>
      <c r="BA37" s="985"/>
      <c r="BB37" s="985"/>
      <c r="BC37" s="985"/>
      <c r="BD37" s="985"/>
      <c r="BE37" s="957"/>
      <c r="BF37" s="957"/>
      <c r="BG37" s="957"/>
      <c r="BH37" s="957"/>
      <c r="BI37" s="958"/>
      <c r="BJ37" s="60"/>
      <c r="BK37" s="60"/>
      <c r="BL37" s="60"/>
      <c r="BM37" s="60"/>
      <c r="BN37" s="60"/>
      <c r="BO37" s="59"/>
      <c r="BP37" s="59"/>
      <c r="BQ37" s="56">
        <v>31</v>
      </c>
      <c r="BR37" s="76"/>
      <c r="BS37" s="711"/>
      <c r="BT37" s="712"/>
      <c r="BU37" s="712"/>
      <c r="BV37" s="712"/>
      <c r="BW37" s="712"/>
      <c r="BX37" s="712"/>
      <c r="BY37" s="712"/>
      <c r="BZ37" s="712"/>
      <c r="CA37" s="712"/>
      <c r="CB37" s="712"/>
      <c r="CC37" s="712"/>
      <c r="CD37" s="712"/>
      <c r="CE37" s="712"/>
      <c r="CF37" s="712"/>
      <c r="CG37" s="71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1"/>
      <c r="DW37" s="712"/>
      <c r="DX37" s="712"/>
      <c r="DY37" s="712"/>
      <c r="DZ37" s="717"/>
      <c r="EA37" s="52"/>
    </row>
    <row r="38" spans="1:131" ht="26.25" customHeight="1" x14ac:dyDescent="0.15">
      <c r="A38" s="58">
        <v>11</v>
      </c>
      <c r="B38" s="711"/>
      <c r="C38" s="712"/>
      <c r="D38" s="712"/>
      <c r="E38" s="712"/>
      <c r="F38" s="712"/>
      <c r="G38" s="712"/>
      <c r="H38" s="712"/>
      <c r="I38" s="712"/>
      <c r="J38" s="712"/>
      <c r="K38" s="712"/>
      <c r="L38" s="712"/>
      <c r="M38" s="712"/>
      <c r="N38" s="712"/>
      <c r="O38" s="712"/>
      <c r="P38" s="713"/>
      <c r="Q38" s="955"/>
      <c r="R38" s="956"/>
      <c r="S38" s="956"/>
      <c r="T38" s="956"/>
      <c r="U38" s="956"/>
      <c r="V38" s="956"/>
      <c r="W38" s="956"/>
      <c r="X38" s="956"/>
      <c r="Y38" s="956"/>
      <c r="Z38" s="956"/>
      <c r="AA38" s="956"/>
      <c r="AB38" s="956"/>
      <c r="AC38" s="956"/>
      <c r="AD38" s="956"/>
      <c r="AE38" s="959"/>
      <c r="AF38" s="978"/>
      <c r="AG38" s="715"/>
      <c r="AH38" s="715"/>
      <c r="AI38" s="715"/>
      <c r="AJ38" s="979"/>
      <c r="AK38" s="960"/>
      <c r="AL38" s="956"/>
      <c r="AM38" s="956"/>
      <c r="AN38" s="956"/>
      <c r="AO38" s="956"/>
      <c r="AP38" s="956"/>
      <c r="AQ38" s="956"/>
      <c r="AR38" s="956"/>
      <c r="AS38" s="956"/>
      <c r="AT38" s="956"/>
      <c r="AU38" s="956"/>
      <c r="AV38" s="956"/>
      <c r="AW38" s="956"/>
      <c r="AX38" s="956"/>
      <c r="AY38" s="956"/>
      <c r="AZ38" s="985"/>
      <c r="BA38" s="985"/>
      <c r="BB38" s="985"/>
      <c r="BC38" s="985"/>
      <c r="BD38" s="985"/>
      <c r="BE38" s="957"/>
      <c r="BF38" s="957"/>
      <c r="BG38" s="957"/>
      <c r="BH38" s="957"/>
      <c r="BI38" s="958"/>
      <c r="BJ38" s="60"/>
      <c r="BK38" s="60"/>
      <c r="BL38" s="60"/>
      <c r="BM38" s="60"/>
      <c r="BN38" s="60"/>
      <c r="BO38" s="59"/>
      <c r="BP38" s="59"/>
      <c r="BQ38" s="56">
        <v>32</v>
      </c>
      <c r="BR38" s="76"/>
      <c r="BS38" s="711"/>
      <c r="BT38" s="712"/>
      <c r="BU38" s="712"/>
      <c r="BV38" s="712"/>
      <c r="BW38" s="712"/>
      <c r="BX38" s="712"/>
      <c r="BY38" s="712"/>
      <c r="BZ38" s="712"/>
      <c r="CA38" s="712"/>
      <c r="CB38" s="712"/>
      <c r="CC38" s="712"/>
      <c r="CD38" s="712"/>
      <c r="CE38" s="712"/>
      <c r="CF38" s="712"/>
      <c r="CG38" s="71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1"/>
      <c r="DW38" s="712"/>
      <c r="DX38" s="712"/>
      <c r="DY38" s="712"/>
      <c r="DZ38" s="717"/>
      <c r="EA38" s="52"/>
    </row>
    <row r="39" spans="1:131" ht="26.25" customHeight="1" x14ac:dyDescent="0.15">
      <c r="A39" s="58">
        <v>12</v>
      </c>
      <c r="B39" s="711"/>
      <c r="C39" s="712"/>
      <c r="D39" s="712"/>
      <c r="E39" s="712"/>
      <c r="F39" s="712"/>
      <c r="G39" s="712"/>
      <c r="H39" s="712"/>
      <c r="I39" s="712"/>
      <c r="J39" s="712"/>
      <c r="K39" s="712"/>
      <c r="L39" s="712"/>
      <c r="M39" s="712"/>
      <c r="N39" s="712"/>
      <c r="O39" s="712"/>
      <c r="P39" s="713"/>
      <c r="Q39" s="955"/>
      <c r="R39" s="956"/>
      <c r="S39" s="956"/>
      <c r="T39" s="956"/>
      <c r="U39" s="956"/>
      <c r="V39" s="956"/>
      <c r="W39" s="956"/>
      <c r="X39" s="956"/>
      <c r="Y39" s="956"/>
      <c r="Z39" s="956"/>
      <c r="AA39" s="956"/>
      <c r="AB39" s="956"/>
      <c r="AC39" s="956"/>
      <c r="AD39" s="956"/>
      <c r="AE39" s="959"/>
      <c r="AF39" s="978"/>
      <c r="AG39" s="715"/>
      <c r="AH39" s="715"/>
      <c r="AI39" s="715"/>
      <c r="AJ39" s="979"/>
      <c r="AK39" s="960"/>
      <c r="AL39" s="956"/>
      <c r="AM39" s="956"/>
      <c r="AN39" s="956"/>
      <c r="AO39" s="956"/>
      <c r="AP39" s="956"/>
      <c r="AQ39" s="956"/>
      <c r="AR39" s="956"/>
      <c r="AS39" s="956"/>
      <c r="AT39" s="956"/>
      <c r="AU39" s="956"/>
      <c r="AV39" s="956"/>
      <c r="AW39" s="956"/>
      <c r="AX39" s="956"/>
      <c r="AY39" s="956"/>
      <c r="AZ39" s="985"/>
      <c r="BA39" s="985"/>
      <c r="BB39" s="985"/>
      <c r="BC39" s="985"/>
      <c r="BD39" s="985"/>
      <c r="BE39" s="957"/>
      <c r="BF39" s="957"/>
      <c r="BG39" s="957"/>
      <c r="BH39" s="957"/>
      <c r="BI39" s="958"/>
      <c r="BJ39" s="60"/>
      <c r="BK39" s="60"/>
      <c r="BL39" s="60"/>
      <c r="BM39" s="60"/>
      <c r="BN39" s="60"/>
      <c r="BO39" s="59"/>
      <c r="BP39" s="59"/>
      <c r="BQ39" s="56">
        <v>33</v>
      </c>
      <c r="BR39" s="76"/>
      <c r="BS39" s="711"/>
      <c r="BT39" s="712"/>
      <c r="BU39" s="712"/>
      <c r="BV39" s="712"/>
      <c r="BW39" s="712"/>
      <c r="BX39" s="712"/>
      <c r="BY39" s="712"/>
      <c r="BZ39" s="712"/>
      <c r="CA39" s="712"/>
      <c r="CB39" s="712"/>
      <c r="CC39" s="712"/>
      <c r="CD39" s="712"/>
      <c r="CE39" s="712"/>
      <c r="CF39" s="712"/>
      <c r="CG39" s="71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1"/>
      <c r="DW39" s="712"/>
      <c r="DX39" s="712"/>
      <c r="DY39" s="712"/>
      <c r="DZ39" s="717"/>
      <c r="EA39" s="52"/>
    </row>
    <row r="40" spans="1:131" ht="26.25" customHeight="1" x14ac:dyDescent="0.15">
      <c r="A40" s="56">
        <v>13</v>
      </c>
      <c r="B40" s="711"/>
      <c r="C40" s="712"/>
      <c r="D40" s="712"/>
      <c r="E40" s="712"/>
      <c r="F40" s="712"/>
      <c r="G40" s="712"/>
      <c r="H40" s="712"/>
      <c r="I40" s="712"/>
      <c r="J40" s="712"/>
      <c r="K40" s="712"/>
      <c r="L40" s="712"/>
      <c r="M40" s="712"/>
      <c r="N40" s="712"/>
      <c r="O40" s="712"/>
      <c r="P40" s="713"/>
      <c r="Q40" s="955"/>
      <c r="R40" s="956"/>
      <c r="S40" s="956"/>
      <c r="T40" s="956"/>
      <c r="U40" s="956"/>
      <c r="V40" s="956"/>
      <c r="W40" s="956"/>
      <c r="X40" s="956"/>
      <c r="Y40" s="956"/>
      <c r="Z40" s="956"/>
      <c r="AA40" s="956"/>
      <c r="AB40" s="956"/>
      <c r="AC40" s="956"/>
      <c r="AD40" s="956"/>
      <c r="AE40" s="959"/>
      <c r="AF40" s="978"/>
      <c r="AG40" s="715"/>
      <c r="AH40" s="715"/>
      <c r="AI40" s="715"/>
      <c r="AJ40" s="979"/>
      <c r="AK40" s="960"/>
      <c r="AL40" s="956"/>
      <c r="AM40" s="956"/>
      <c r="AN40" s="956"/>
      <c r="AO40" s="956"/>
      <c r="AP40" s="956"/>
      <c r="AQ40" s="956"/>
      <c r="AR40" s="956"/>
      <c r="AS40" s="956"/>
      <c r="AT40" s="956"/>
      <c r="AU40" s="956"/>
      <c r="AV40" s="956"/>
      <c r="AW40" s="956"/>
      <c r="AX40" s="956"/>
      <c r="AY40" s="956"/>
      <c r="AZ40" s="985"/>
      <c r="BA40" s="985"/>
      <c r="BB40" s="985"/>
      <c r="BC40" s="985"/>
      <c r="BD40" s="985"/>
      <c r="BE40" s="957"/>
      <c r="BF40" s="957"/>
      <c r="BG40" s="957"/>
      <c r="BH40" s="957"/>
      <c r="BI40" s="958"/>
      <c r="BJ40" s="60"/>
      <c r="BK40" s="60"/>
      <c r="BL40" s="60"/>
      <c r="BM40" s="60"/>
      <c r="BN40" s="60"/>
      <c r="BO40" s="59"/>
      <c r="BP40" s="59"/>
      <c r="BQ40" s="56">
        <v>34</v>
      </c>
      <c r="BR40" s="76"/>
      <c r="BS40" s="711"/>
      <c r="BT40" s="712"/>
      <c r="BU40" s="712"/>
      <c r="BV40" s="712"/>
      <c r="BW40" s="712"/>
      <c r="BX40" s="712"/>
      <c r="BY40" s="712"/>
      <c r="BZ40" s="712"/>
      <c r="CA40" s="712"/>
      <c r="CB40" s="712"/>
      <c r="CC40" s="712"/>
      <c r="CD40" s="712"/>
      <c r="CE40" s="712"/>
      <c r="CF40" s="712"/>
      <c r="CG40" s="71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1"/>
      <c r="DW40" s="712"/>
      <c r="DX40" s="712"/>
      <c r="DY40" s="712"/>
      <c r="DZ40" s="717"/>
      <c r="EA40" s="52"/>
    </row>
    <row r="41" spans="1:131" ht="26.25" customHeight="1" x14ac:dyDescent="0.15">
      <c r="A41" s="56">
        <v>14</v>
      </c>
      <c r="B41" s="711"/>
      <c r="C41" s="712"/>
      <c r="D41" s="712"/>
      <c r="E41" s="712"/>
      <c r="F41" s="712"/>
      <c r="G41" s="712"/>
      <c r="H41" s="712"/>
      <c r="I41" s="712"/>
      <c r="J41" s="712"/>
      <c r="K41" s="712"/>
      <c r="L41" s="712"/>
      <c r="M41" s="712"/>
      <c r="N41" s="712"/>
      <c r="O41" s="712"/>
      <c r="P41" s="713"/>
      <c r="Q41" s="955"/>
      <c r="R41" s="956"/>
      <c r="S41" s="956"/>
      <c r="T41" s="956"/>
      <c r="U41" s="956"/>
      <c r="V41" s="956"/>
      <c r="W41" s="956"/>
      <c r="X41" s="956"/>
      <c r="Y41" s="956"/>
      <c r="Z41" s="956"/>
      <c r="AA41" s="956"/>
      <c r="AB41" s="956"/>
      <c r="AC41" s="956"/>
      <c r="AD41" s="956"/>
      <c r="AE41" s="959"/>
      <c r="AF41" s="978"/>
      <c r="AG41" s="715"/>
      <c r="AH41" s="715"/>
      <c r="AI41" s="715"/>
      <c r="AJ41" s="979"/>
      <c r="AK41" s="960"/>
      <c r="AL41" s="956"/>
      <c r="AM41" s="956"/>
      <c r="AN41" s="956"/>
      <c r="AO41" s="956"/>
      <c r="AP41" s="956"/>
      <c r="AQ41" s="956"/>
      <c r="AR41" s="956"/>
      <c r="AS41" s="956"/>
      <c r="AT41" s="956"/>
      <c r="AU41" s="956"/>
      <c r="AV41" s="956"/>
      <c r="AW41" s="956"/>
      <c r="AX41" s="956"/>
      <c r="AY41" s="956"/>
      <c r="AZ41" s="985"/>
      <c r="BA41" s="985"/>
      <c r="BB41" s="985"/>
      <c r="BC41" s="985"/>
      <c r="BD41" s="985"/>
      <c r="BE41" s="957"/>
      <c r="BF41" s="957"/>
      <c r="BG41" s="957"/>
      <c r="BH41" s="957"/>
      <c r="BI41" s="958"/>
      <c r="BJ41" s="60"/>
      <c r="BK41" s="60"/>
      <c r="BL41" s="60"/>
      <c r="BM41" s="60"/>
      <c r="BN41" s="60"/>
      <c r="BO41" s="59"/>
      <c r="BP41" s="59"/>
      <c r="BQ41" s="56">
        <v>35</v>
      </c>
      <c r="BR41" s="76"/>
      <c r="BS41" s="711"/>
      <c r="BT41" s="712"/>
      <c r="BU41" s="712"/>
      <c r="BV41" s="712"/>
      <c r="BW41" s="712"/>
      <c r="BX41" s="712"/>
      <c r="BY41" s="712"/>
      <c r="BZ41" s="712"/>
      <c r="CA41" s="712"/>
      <c r="CB41" s="712"/>
      <c r="CC41" s="712"/>
      <c r="CD41" s="712"/>
      <c r="CE41" s="712"/>
      <c r="CF41" s="712"/>
      <c r="CG41" s="71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1"/>
      <c r="DW41" s="712"/>
      <c r="DX41" s="712"/>
      <c r="DY41" s="712"/>
      <c r="DZ41" s="717"/>
      <c r="EA41" s="52"/>
    </row>
    <row r="42" spans="1:131" ht="26.25" customHeight="1" x14ac:dyDescent="0.15">
      <c r="A42" s="56">
        <v>15</v>
      </c>
      <c r="B42" s="711"/>
      <c r="C42" s="712"/>
      <c r="D42" s="712"/>
      <c r="E42" s="712"/>
      <c r="F42" s="712"/>
      <c r="G42" s="712"/>
      <c r="H42" s="712"/>
      <c r="I42" s="712"/>
      <c r="J42" s="712"/>
      <c r="K42" s="712"/>
      <c r="L42" s="712"/>
      <c r="M42" s="712"/>
      <c r="N42" s="712"/>
      <c r="O42" s="712"/>
      <c r="P42" s="713"/>
      <c r="Q42" s="955"/>
      <c r="R42" s="956"/>
      <c r="S42" s="956"/>
      <c r="T42" s="956"/>
      <c r="U42" s="956"/>
      <c r="V42" s="956"/>
      <c r="W42" s="956"/>
      <c r="X42" s="956"/>
      <c r="Y42" s="956"/>
      <c r="Z42" s="956"/>
      <c r="AA42" s="956"/>
      <c r="AB42" s="956"/>
      <c r="AC42" s="956"/>
      <c r="AD42" s="956"/>
      <c r="AE42" s="959"/>
      <c r="AF42" s="978"/>
      <c r="AG42" s="715"/>
      <c r="AH42" s="715"/>
      <c r="AI42" s="715"/>
      <c r="AJ42" s="979"/>
      <c r="AK42" s="960"/>
      <c r="AL42" s="956"/>
      <c r="AM42" s="956"/>
      <c r="AN42" s="956"/>
      <c r="AO42" s="956"/>
      <c r="AP42" s="956"/>
      <c r="AQ42" s="956"/>
      <c r="AR42" s="956"/>
      <c r="AS42" s="956"/>
      <c r="AT42" s="956"/>
      <c r="AU42" s="956"/>
      <c r="AV42" s="956"/>
      <c r="AW42" s="956"/>
      <c r="AX42" s="956"/>
      <c r="AY42" s="956"/>
      <c r="AZ42" s="985"/>
      <c r="BA42" s="985"/>
      <c r="BB42" s="985"/>
      <c r="BC42" s="985"/>
      <c r="BD42" s="985"/>
      <c r="BE42" s="957"/>
      <c r="BF42" s="957"/>
      <c r="BG42" s="957"/>
      <c r="BH42" s="957"/>
      <c r="BI42" s="958"/>
      <c r="BJ42" s="60"/>
      <c r="BK42" s="60"/>
      <c r="BL42" s="60"/>
      <c r="BM42" s="60"/>
      <c r="BN42" s="60"/>
      <c r="BO42" s="59"/>
      <c r="BP42" s="59"/>
      <c r="BQ42" s="56">
        <v>36</v>
      </c>
      <c r="BR42" s="76"/>
      <c r="BS42" s="711"/>
      <c r="BT42" s="712"/>
      <c r="BU42" s="712"/>
      <c r="BV42" s="712"/>
      <c r="BW42" s="712"/>
      <c r="BX42" s="712"/>
      <c r="BY42" s="712"/>
      <c r="BZ42" s="712"/>
      <c r="CA42" s="712"/>
      <c r="CB42" s="712"/>
      <c r="CC42" s="712"/>
      <c r="CD42" s="712"/>
      <c r="CE42" s="712"/>
      <c r="CF42" s="712"/>
      <c r="CG42" s="71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1"/>
      <c r="DW42" s="712"/>
      <c r="DX42" s="712"/>
      <c r="DY42" s="712"/>
      <c r="DZ42" s="717"/>
      <c r="EA42" s="52"/>
    </row>
    <row r="43" spans="1:131" ht="26.25" customHeight="1" x14ac:dyDescent="0.15">
      <c r="A43" s="56">
        <v>16</v>
      </c>
      <c r="B43" s="711"/>
      <c r="C43" s="712"/>
      <c r="D43" s="712"/>
      <c r="E43" s="712"/>
      <c r="F43" s="712"/>
      <c r="G43" s="712"/>
      <c r="H43" s="712"/>
      <c r="I43" s="712"/>
      <c r="J43" s="712"/>
      <c r="K43" s="712"/>
      <c r="L43" s="712"/>
      <c r="M43" s="712"/>
      <c r="N43" s="712"/>
      <c r="O43" s="712"/>
      <c r="P43" s="713"/>
      <c r="Q43" s="955"/>
      <c r="R43" s="956"/>
      <c r="S43" s="956"/>
      <c r="T43" s="956"/>
      <c r="U43" s="956"/>
      <c r="V43" s="956"/>
      <c r="W43" s="956"/>
      <c r="X43" s="956"/>
      <c r="Y43" s="956"/>
      <c r="Z43" s="956"/>
      <c r="AA43" s="956"/>
      <c r="AB43" s="956"/>
      <c r="AC43" s="956"/>
      <c r="AD43" s="956"/>
      <c r="AE43" s="959"/>
      <c r="AF43" s="978"/>
      <c r="AG43" s="715"/>
      <c r="AH43" s="715"/>
      <c r="AI43" s="715"/>
      <c r="AJ43" s="979"/>
      <c r="AK43" s="960"/>
      <c r="AL43" s="956"/>
      <c r="AM43" s="956"/>
      <c r="AN43" s="956"/>
      <c r="AO43" s="956"/>
      <c r="AP43" s="956"/>
      <c r="AQ43" s="956"/>
      <c r="AR43" s="956"/>
      <c r="AS43" s="956"/>
      <c r="AT43" s="956"/>
      <c r="AU43" s="956"/>
      <c r="AV43" s="956"/>
      <c r="AW43" s="956"/>
      <c r="AX43" s="956"/>
      <c r="AY43" s="956"/>
      <c r="AZ43" s="985"/>
      <c r="BA43" s="985"/>
      <c r="BB43" s="985"/>
      <c r="BC43" s="985"/>
      <c r="BD43" s="985"/>
      <c r="BE43" s="957"/>
      <c r="BF43" s="957"/>
      <c r="BG43" s="957"/>
      <c r="BH43" s="957"/>
      <c r="BI43" s="958"/>
      <c r="BJ43" s="60"/>
      <c r="BK43" s="60"/>
      <c r="BL43" s="60"/>
      <c r="BM43" s="60"/>
      <c r="BN43" s="60"/>
      <c r="BO43" s="59"/>
      <c r="BP43" s="59"/>
      <c r="BQ43" s="56">
        <v>37</v>
      </c>
      <c r="BR43" s="76"/>
      <c r="BS43" s="711"/>
      <c r="BT43" s="712"/>
      <c r="BU43" s="712"/>
      <c r="BV43" s="712"/>
      <c r="BW43" s="712"/>
      <c r="BX43" s="712"/>
      <c r="BY43" s="712"/>
      <c r="BZ43" s="712"/>
      <c r="CA43" s="712"/>
      <c r="CB43" s="712"/>
      <c r="CC43" s="712"/>
      <c r="CD43" s="712"/>
      <c r="CE43" s="712"/>
      <c r="CF43" s="712"/>
      <c r="CG43" s="71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1"/>
      <c r="DW43" s="712"/>
      <c r="DX43" s="712"/>
      <c r="DY43" s="712"/>
      <c r="DZ43" s="717"/>
      <c r="EA43" s="52"/>
    </row>
    <row r="44" spans="1:131" ht="26.25" customHeight="1" x14ac:dyDescent="0.15">
      <c r="A44" s="56">
        <v>17</v>
      </c>
      <c r="B44" s="711"/>
      <c r="C44" s="712"/>
      <c r="D44" s="712"/>
      <c r="E44" s="712"/>
      <c r="F44" s="712"/>
      <c r="G44" s="712"/>
      <c r="H44" s="712"/>
      <c r="I44" s="712"/>
      <c r="J44" s="712"/>
      <c r="K44" s="712"/>
      <c r="L44" s="712"/>
      <c r="M44" s="712"/>
      <c r="N44" s="712"/>
      <c r="O44" s="712"/>
      <c r="P44" s="713"/>
      <c r="Q44" s="955"/>
      <c r="R44" s="956"/>
      <c r="S44" s="956"/>
      <c r="T44" s="956"/>
      <c r="U44" s="956"/>
      <c r="V44" s="956"/>
      <c r="W44" s="956"/>
      <c r="X44" s="956"/>
      <c r="Y44" s="956"/>
      <c r="Z44" s="956"/>
      <c r="AA44" s="956"/>
      <c r="AB44" s="956"/>
      <c r="AC44" s="956"/>
      <c r="AD44" s="956"/>
      <c r="AE44" s="959"/>
      <c r="AF44" s="978"/>
      <c r="AG44" s="715"/>
      <c r="AH44" s="715"/>
      <c r="AI44" s="715"/>
      <c r="AJ44" s="979"/>
      <c r="AK44" s="960"/>
      <c r="AL44" s="956"/>
      <c r="AM44" s="956"/>
      <c r="AN44" s="956"/>
      <c r="AO44" s="956"/>
      <c r="AP44" s="956"/>
      <c r="AQ44" s="956"/>
      <c r="AR44" s="956"/>
      <c r="AS44" s="956"/>
      <c r="AT44" s="956"/>
      <c r="AU44" s="956"/>
      <c r="AV44" s="956"/>
      <c r="AW44" s="956"/>
      <c r="AX44" s="956"/>
      <c r="AY44" s="956"/>
      <c r="AZ44" s="985"/>
      <c r="BA44" s="985"/>
      <c r="BB44" s="985"/>
      <c r="BC44" s="985"/>
      <c r="BD44" s="985"/>
      <c r="BE44" s="957"/>
      <c r="BF44" s="957"/>
      <c r="BG44" s="957"/>
      <c r="BH44" s="957"/>
      <c r="BI44" s="958"/>
      <c r="BJ44" s="60"/>
      <c r="BK44" s="60"/>
      <c r="BL44" s="60"/>
      <c r="BM44" s="60"/>
      <c r="BN44" s="60"/>
      <c r="BO44" s="59"/>
      <c r="BP44" s="59"/>
      <c r="BQ44" s="56">
        <v>38</v>
      </c>
      <c r="BR44" s="76"/>
      <c r="BS44" s="711"/>
      <c r="BT44" s="712"/>
      <c r="BU44" s="712"/>
      <c r="BV44" s="712"/>
      <c r="BW44" s="712"/>
      <c r="BX44" s="712"/>
      <c r="BY44" s="712"/>
      <c r="BZ44" s="712"/>
      <c r="CA44" s="712"/>
      <c r="CB44" s="712"/>
      <c r="CC44" s="712"/>
      <c r="CD44" s="712"/>
      <c r="CE44" s="712"/>
      <c r="CF44" s="712"/>
      <c r="CG44" s="71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1"/>
      <c r="DW44" s="712"/>
      <c r="DX44" s="712"/>
      <c r="DY44" s="712"/>
      <c r="DZ44" s="717"/>
      <c r="EA44" s="52"/>
    </row>
    <row r="45" spans="1:131" ht="26.25" customHeight="1" x14ac:dyDescent="0.15">
      <c r="A45" s="56">
        <v>18</v>
      </c>
      <c r="B45" s="711"/>
      <c r="C45" s="712"/>
      <c r="D45" s="712"/>
      <c r="E45" s="712"/>
      <c r="F45" s="712"/>
      <c r="G45" s="712"/>
      <c r="H45" s="712"/>
      <c r="I45" s="712"/>
      <c r="J45" s="712"/>
      <c r="K45" s="712"/>
      <c r="L45" s="712"/>
      <c r="M45" s="712"/>
      <c r="N45" s="712"/>
      <c r="O45" s="712"/>
      <c r="P45" s="713"/>
      <c r="Q45" s="955"/>
      <c r="R45" s="956"/>
      <c r="S45" s="956"/>
      <c r="T45" s="956"/>
      <c r="U45" s="956"/>
      <c r="V45" s="956"/>
      <c r="W45" s="956"/>
      <c r="X45" s="956"/>
      <c r="Y45" s="956"/>
      <c r="Z45" s="956"/>
      <c r="AA45" s="956"/>
      <c r="AB45" s="956"/>
      <c r="AC45" s="956"/>
      <c r="AD45" s="956"/>
      <c r="AE45" s="959"/>
      <c r="AF45" s="978"/>
      <c r="AG45" s="715"/>
      <c r="AH45" s="715"/>
      <c r="AI45" s="715"/>
      <c r="AJ45" s="979"/>
      <c r="AK45" s="960"/>
      <c r="AL45" s="956"/>
      <c r="AM45" s="956"/>
      <c r="AN45" s="956"/>
      <c r="AO45" s="956"/>
      <c r="AP45" s="956"/>
      <c r="AQ45" s="956"/>
      <c r="AR45" s="956"/>
      <c r="AS45" s="956"/>
      <c r="AT45" s="956"/>
      <c r="AU45" s="956"/>
      <c r="AV45" s="956"/>
      <c r="AW45" s="956"/>
      <c r="AX45" s="956"/>
      <c r="AY45" s="956"/>
      <c r="AZ45" s="985"/>
      <c r="BA45" s="985"/>
      <c r="BB45" s="985"/>
      <c r="BC45" s="985"/>
      <c r="BD45" s="985"/>
      <c r="BE45" s="957"/>
      <c r="BF45" s="957"/>
      <c r="BG45" s="957"/>
      <c r="BH45" s="957"/>
      <c r="BI45" s="958"/>
      <c r="BJ45" s="60"/>
      <c r="BK45" s="60"/>
      <c r="BL45" s="60"/>
      <c r="BM45" s="60"/>
      <c r="BN45" s="60"/>
      <c r="BO45" s="59"/>
      <c r="BP45" s="59"/>
      <c r="BQ45" s="56">
        <v>39</v>
      </c>
      <c r="BR45" s="76"/>
      <c r="BS45" s="711"/>
      <c r="BT45" s="712"/>
      <c r="BU45" s="712"/>
      <c r="BV45" s="712"/>
      <c r="BW45" s="712"/>
      <c r="BX45" s="712"/>
      <c r="BY45" s="712"/>
      <c r="BZ45" s="712"/>
      <c r="CA45" s="712"/>
      <c r="CB45" s="712"/>
      <c r="CC45" s="712"/>
      <c r="CD45" s="712"/>
      <c r="CE45" s="712"/>
      <c r="CF45" s="712"/>
      <c r="CG45" s="71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1"/>
      <c r="DW45" s="712"/>
      <c r="DX45" s="712"/>
      <c r="DY45" s="712"/>
      <c r="DZ45" s="717"/>
      <c r="EA45" s="52"/>
    </row>
    <row r="46" spans="1:131" ht="26.25" customHeight="1" x14ac:dyDescent="0.15">
      <c r="A46" s="56">
        <v>19</v>
      </c>
      <c r="B46" s="711"/>
      <c r="C46" s="712"/>
      <c r="D46" s="712"/>
      <c r="E46" s="712"/>
      <c r="F46" s="712"/>
      <c r="G46" s="712"/>
      <c r="H46" s="712"/>
      <c r="I46" s="712"/>
      <c r="J46" s="712"/>
      <c r="K46" s="712"/>
      <c r="L46" s="712"/>
      <c r="M46" s="712"/>
      <c r="N46" s="712"/>
      <c r="O46" s="712"/>
      <c r="P46" s="713"/>
      <c r="Q46" s="955"/>
      <c r="R46" s="956"/>
      <c r="S46" s="956"/>
      <c r="T46" s="956"/>
      <c r="U46" s="956"/>
      <c r="V46" s="956"/>
      <c r="W46" s="956"/>
      <c r="X46" s="956"/>
      <c r="Y46" s="956"/>
      <c r="Z46" s="956"/>
      <c r="AA46" s="956"/>
      <c r="AB46" s="956"/>
      <c r="AC46" s="956"/>
      <c r="AD46" s="956"/>
      <c r="AE46" s="959"/>
      <c r="AF46" s="978"/>
      <c r="AG46" s="715"/>
      <c r="AH46" s="715"/>
      <c r="AI46" s="715"/>
      <c r="AJ46" s="979"/>
      <c r="AK46" s="960"/>
      <c r="AL46" s="956"/>
      <c r="AM46" s="956"/>
      <c r="AN46" s="956"/>
      <c r="AO46" s="956"/>
      <c r="AP46" s="956"/>
      <c r="AQ46" s="956"/>
      <c r="AR46" s="956"/>
      <c r="AS46" s="956"/>
      <c r="AT46" s="956"/>
      <c r="AU46" s="956"/>
      <c r="AV46" s="956"/>
      <c r="AW46" s="956"/>
      <c r="AX46" s="956"/>
      <c r="AY46" s="956"/>
      <c r="AZ46" s="985"/>
      <c r="BA46" s="985"/>
      <c r="BB46" s="985"/>
      <c r="BC46" s="985"/>
      <c r="BD46" s="985"/>
      <c r="BE46" s="957"/>
      <c r="BF46" s="957"/>
      <c r="BG46" s="957"/>
      <c r="BH46" s="957"/>
      <c r="BI46" s="958"/>
      <c r="BJ46" s="60"/>
      <c r="BK46" s="60"/>
      <c r="BL46" s="60"/>
      <c r="BM46" s="60"/>
      <c r="BN46" s="60"/>
      <c r="BO46" s="59"/>
      <c r="BP46" s="59"/>
      <c r="BQ46" s="56">
        <v>40</v>
      </c>
      <c r="BR46" s="76"/>
      <c r="BS46" s="711"/>
      <c r="BT46" s="712"/>
      <c r="BU46" s="712"/>
      <c r="BV46" s="712"/>
      <c r="BW46" s="712"/>
      <c r="BX46" s="712"/>
      <c r="BY46" s="712"/>
      <c r="BZ46" s="712"/>
      <c r="CA46" s="712"/>
      <c r="CB46" s="712"/>
      <c r="CC46" s="712"/>
      <c r="CD46" s="712"/>
      <c r="CE46" s="712"/>
      <c r="CF46" s="712"/>
      <c r="CG46" s="71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1"/>
      <c r="DW46" s="712"/>
      <c r="DX46" s="712"/>
      <c r="DY46" s="712"/>
      <c r="DZ46" s="717"/>
      <c r="EA46" s="52"/>
    </row>
    <row r="47" spans="1:131" ht="26.25" customHeight="1" x14ac:dyDescent="0.15">
      <c r="A47" s="56">
        <v>20</v>
      </c>
      <c r="B47" s="711"/>
      <c r="C47" s="712"/>
      <c r="D47" s="712"/>
      <c r="E47" s="712"/>
      <c r="F47" s="712"/>
      <c r="G47" s="712"/>
      <c r="H47" s="712"/>
      <c r="I47" s="712"/>
      <c r="J47" s="712"/>
      <c r="K47" s="712"/>
      <c r="L47" s="712"/>
      <c r="M47" s="712"/>
      <c r="N47" s="712"/>
      <c r="O47" s="712"/>
      <c r="P47" s="713"/>
      <c r="Q47" s="955"/>
      <c r="R47" s="956"/>
      <c r="S47" s="956"/>
      <c r="T47" s="956"/>
      <c r="U47" s="956"/>
      <c r="V47" s="956"/>
      <c r="W47" s="956"/>
      <c r="X47" s="956"/>
      <c r="Y47" s="956"/>
      <c r="Z47" s="956"/>
      <c r="AA47" s="956"/>
      <c r="AB47" s="956"/>
      <c r="AC47" s="956"/>
      <c r="AD47" s="956"/>
      <c r="AE47" s="959"/>
      <c r="AF47" s="978"/>
      <c r="AG47" s="715"/>
      <c r="AH47" s="715"/>
      <c r="AI47" s="715"/>
      <c r="AJ47" s="979"/>
      <c r="AK47" s="960"/>
      <c r="AL47" s="956"/>
      <c r="AM47" s="956"/>
      <c r="AN47" s="956"/>
      <c r="AO47" s="956"/>
      <c r="AP47" s="956"/>
      <c r="AQ47" s="956"/>
      <c r="AR47" s="956"/>
      <c r="AS47" s="956"/>
      <c r="AT47" s="956"/>
      <c r="AU47" s="956"/>
      <c r="AV47" s="956"/>
      <c r="AW47" s="956"/>
      <c r="AX47" s="956"/>
      <c r="AY47" s="956"/>
      <c r="AZ47" s="985"/>
      <c r="BA47" s="985"/>
      <c r="BB47" s="985"/>
      <c r="BC47" s="985"/>
      <c r="BD47" s="985"/>
      <c r="BE47" s="957"/>
      <c r="BF47" s="957"/>
      <c r="BG47" s="957"/>
      <c r="BH47" s="957"/>
      <c r="BI47" s="958"/>
      <c r="BJ47" s="60"/>
      <c r="BK47" s="60"/>
      <c r="BL47" s="60"/>
      <c r="BM47" s="60"/>
      <c r="BN47" s="60"/>
      <c r="BO47" s="59"/>
      <c r="BP47" s="59"/>
      <c r="BQ47" s="56">
        <v>41</v>
      </c>
      <c r="BR47" s="76"/>
      <c r="BS47" s="711"/>
      <c r="BT47" s="712"/>
      <c r="BU47" s="712"/>
      <c r="BV47" s="712"/>
      <c r="BW47" s="712"/>
      <c r="BX47" s="712"/>
      <c r="BY47" s="712"/>
      <c r="BZ47" s="712"/>
      <c r="CA47" s="712"/>
      <c r="CB47" s="712"/>
      <c r="CC47" s="712"/>
      <c r="CD47" s="712"/>
      <c r="CE47" s="712"/>
      <c r="CF47" s="712"/>
      <c r="CG47" s="71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1"/>
      <c r="DW47" s="712"/>
      <c r="DX47" s="712"/>
      <c r="DY47" s="712"/>
      <c r="DZ47" s="717"/>
      <c r="EA47" s="52"/>
    </row>
    <row r="48" spans="1:131" ht="26.25" customHeight="1" x14ac:dyDescent="0.15">
      <c r="A48" s="56">
        <v>21</v>
      </c>
      <c r="B48" s="711"/>
      <c r="C48" s="712"/>
      <c r="D48" s="712"/>
      <c r="E48" s="712"/>
      <c r="F48" s="712"/>
      <c r="G48" s="712"/>
      <c r="H48" s="712"/>
      <c r="I48" s="712"/>
      <c r="J48" s="712"/>
      <c r="K48" s="712"/>
      <c r="L48" s="712"/>
      <c r="M48" s="712"/>
      <c r="N48" s="712"/>
      <c r="O48" s="712"/>
      <c r="P48" s="713"/>
      <c r="Q48" s="955"/>
      <c r="R48" s="956"/>
      <c r="S48" s="956"/>
      <c r="T48" s="956"/>
      <c r="U48" s="956"/>
      <c r="V48" s="956"/>
      <c r="W48" s="956"/>
      <c r="X48" s="956"/>
      <c r="Y48" s="956"/>
      <c r="Z48" s="956"/>
      <c r="AA48" s="956"/>
      <c r="AB48" s="956"/>
      <c r="AC48" s="956"/>
      <c r="AD48" s="956"/>
      <c r="AE48" s="959"/>
      <c r="AF48" s="978"/>
      <c r="AG48" s="715"/>
      <c r="AH48" s="715"/>
      <c r="AI48" s="715"/>
      <c r="AJ48" s="979"/>
      <c r="AK48" s="960"/>
      <c r="AL48" s="956"/>
      <c r="AM48" s="956"/>
      <c r="AN48" s="956"/>
      <c r="AO48" s="956"/>
      <c r="AP48" s="956"/>
      <c r="AQ48" s="956"/>
      <c r="AR48" s="956"/>
      <c r="AS48" s="956"/>
      <c r="AT48" s="956"/>
      <c r="AU48" s="956"/>
      <c r="AV48" s="956"/>
      <c r="AW48" s="956"/>
      <c r="AX48" s="956"/>
      <c r="AY48" s="956"/>
      <c r="AZ48" s="985"/>
      <c r="BA48" s="985"/>
      <c r="BB48" s="985"/>
      <c r="BC48" s="985"/>
      <c r="BD48" s="985"/>
      <c r="BE48" s="957"/>
      <c r="BF48" s="957"/>
      <c r="BG48" s="957"/>
      <c r="BH48" s="957"/>
      <c r="BI48" s="958"/>
      <c r="BJ48" s="60"/>
      <c r="BK48" s="60"/>
      <c r="BL48" s="60"/>
      <c r="BM48" s="60"/>
      <c r="BN48" s="60"/>
      <c r="BO48" s="59"/>
      <c r="BP48" s="59"/>
      <c r="BQ48" s="56">
        <v>42</v>
      </c>
      <c r="BR48" s="76"/>
      <c r="BS48" s="711"/>
      <c r="BT48" s="712"/>
      <c r="BU48" s="712"/>
      <c r="BV48" s="712"/>
      <c r="BW48" s="712"/>
      <c r="BX48" s="712"/>
      <c r="BY48" s="712"/>
      <c r="BZ48" s="712"/>
      <c r="CA48" s="712"/>
      <c r="CB48" s="712"/>
      <c r="CC48" s="712"/>
      <c r="CD48" s="712"/>
      <c r="CE48" s="712"/>
      <c r="CF48" s="712"/>
      <c r="CG48" s="71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1"/>
      <c r="DW48" s="712"/>
      <c r="DX48" s="712"/>
      <c r="DY48" s="712"/>
      <c r="DZ48" s="717"/>
      <c r="EA48" s="52"/>
    </row>
    <row r="49" spans="1:131" ht="26.25" customHeight="1" x14ac:dyDescent="0.15">
      <c r="A49" s="56">
        <v>22</v>
      </c>
      <c r="B49" s="711"/>
      <c r="C49" s="712"/>
      <c r="D49" s="712"/>
      <c r="E49" s="712"/>
      <c r="F49" s="712"/>
      <c r="G49" s="712"/>
      <c r="H49" s="712"/>
      <c r="I49" s="712"/>
      <c r="J49" s="712"/>
      <c r="K49" s="712"/>
      <c r="L49" s="712"/>
      <c r="M49" s="712"/>
      <c r="N49" s="712"/>
      <c r="O49" s="712"/>
      <c r="P49" s="713"/>
      <c r="Q49" s="955"/>
      <c r="R49" s="956"/>
      <c r="S49" s="956"/>
      <c r="T49" s="956"/>
      <c r="U49" s="956"/>
      <c r="V49" s="956"/>
      <c r="W49" s="956"/>
      <c r="X49" s="956"/>
      <c r="Y49" s="956"/>
      <c r="Z49" s="956"/>
      <c r="AA49" s="956"/>
      <c r="AB49" s="956"/>
      <c r="AC49" s="956"/>
      <c r="AD49" s="956"/>
      <c r="AE49" s="959"/>
      <c r="AF49" s="978"/>
      <c r="AG49" s="715"/>
      <c r="AH49" s="715"/>
      <c r="AI49" s="715"/>
      <c r="AJ49" s="979"/>
      <c r="AK49" s="960"/>
      <c r="AL49" s="956"/>
      <c r="AM49" s="956"/>
      <c r="AN49" s="956"/>
      <c r="AO49" s="956"/>
      <c r="AP49" s="956"/>
      <c r="AQ49" s="956"/>
      <c r="AR49" s="956"/>
      <c r="AS49" s="956"/>
      <c r="AT49" s="956"/>
      <c r="AU49" s="956"/>
      <c r="AV49" s="956"/>
      <c r="AW49" s="956"/>
      <c r="AX49" s="956"/>
      <c r="AY49" s="956"/>
      <c r="AZ49" s="985"/>
      <c r="BA49" s="985"/>
      <c r="BB49" s="985"/>
      <c r="BC49" s="985"/>
      <c r="BD49" s="985"/>
      <c r="BE49" s="957"/>
      <c r="BF49" s="957"/>
      <c r="BG49" s="957"/>
      <c r="BH49" s="957"/>
      <c r="BI49" s="958"/>
      <c r="BJ49" s="60"/>
      <c r="BK49" s="60"/>
      <c r="BL49" s="60"/>
      <c r="BM49" s="60"/>
      <c r="BN49" s="60"/>
      <c r="BO49" s="59"/>
      <c r="BP49" s="59"/>
      <c r="BQ49" s="56">
        <v>43</v>
      </c>
      <c r="BR49" s="76"/>
      <c r="BS49" s="711"/>
      <c r="BT49" s="712"/>
      <c r="BU49" s="712"/>
      <c r="BV49" s="712"/>
      <c r="BW49" s="712"/>
      <c r="BX49" s="712"/>
      <c r="BY49" s="712"/>
      <c r="BZ49" s="712"/>
      <c r="CA49" s="712"/>
      <c r="CB49" s="712"/>
      <c r="CC49" s="712"/>
      <c r="CD49" s="712"/>
      <c r="CE49" s="712"/>
      <c r="CF49" s="712"/>
      <c r="CG49" s="71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1"/>
      <c r="DW49" s="712"/>
      <c r="DX49" s="712"/>
      <c r="DY49" s="712"/>
      <c r="DZ49" s="717"/>
      <c r="EA49" s="52"/>
    </row>
    <row r="50" spans="1:131" ht="26.25" customHeight="1" x14ac:dyDescent="0.15">
      <c r="A50" s="56">
        <v>23</v>
      </c>
      <c r="B50" s="711"/>
      <c r="C50" s="712"/>
      <c r="D50" s="712"/>
      <c r="E50" s="712"/>
      <c r="F50" s="712"/>
      <c r="G50" s="712"/>
      <c r="H50" s="712"/>
      <c r="I50" s="712"/>
      <c r="J50" s="712"/>
      <c r="K50" s="712"/>
      <c r="L50" s="712"/>
      <c r="M50" s="712"/>
      <c r="N50" s="712"/>
      <c r="O50" s="712"/>
      <c r="P50" s="713"/>
      <c r="Q50" s="975"/>
      <c r="R50" s="976"/>
      <c r="S50" s="976"/>
      <c r="T50" s="976"/>
      <c r="U50" s="976"/>
      <c r="V50" s="976"/>
      <c r="W50" s="976"/>
      <c r="X50" s="976"/>
      <c r="Y50" s="976"/>
      <c r="Z50" s="976"/>
      <c r="AA50" s="976"/>
      <c r="AB50" s="976"/>
      <c r="AC50" s="976"/>
      <c r="AD50" s="976"/>
      <c r="AE50" s="977"/>
      <c r="AF50" s="978"/>
      <c r="AG50" s="715"/>
      <c r="AH50" s="715"/>
      <c r="AI50" s="715"/>
      <c r="AJ50" s="979"/>
      <c r="AK50" s="980"/>
      <c r="AL50" s="976"/>
      <c r="AM50" s="976"/>
      <c r="AN50" s="976"/>
      <c r="AO50" s="976"/>
      <c r="AP50" s="976"/>
      <c r="AQ50" s="976"/>
      <c r="AR50" s="976"/>
      <c r="AS50" s="976"/>
      <c r="AT50" s="976"/>
      <c r="AU50" s="976"/>
      <c r="AV50" s="976"/>
      <c r="AW50" s="976"/>
      <c r="AX50" s="976"/>
      <c r="AY50" s="976"/>
      <c r="AZ50" s="981"/>
      <c r="BA50" s="981"/>
      <c r="BB50" s="981"/>
      <c r="BC50" s="981"/>
      <c r="BD50" s="981"/>
      <c r="BE50" s="957"/>
      <c r="BF50" s="957"/>
      <c r="BG50" s="957"/>
      <c r="BH50" s="957"/>
      <c r="BI50" s="958"/>
      <c r="BJ50" s="60"/>
      <c r="BK50" s="60"/>
      <c r="BL50" s="60"/>
      <c r="BM50" s="60"/>
      <c r="BN50" s="60"/>
      <c r="BO50" s="59"/>
      <c r="BP50" s="59"/>
      <c r="BQ50" s="56">
        <v>44</v>
      </c>
      <c r="BR50" s="76"/>
      <c r="BS50" s="711"/>
      <c r="BT50" s="712"/>
      <c r="BU50" s="712"/>
      <c r="BV50" s="712"/>
      <c r="BW50" s="712"/>
      <c r="BX50" s="712"/>
      <c r="BY50" s="712"/>
      <c r="BZ50" s="712"/>
      <c r="CA50" s="712"/>
      <c r="CB50" s="712"/>
      <c r="CC50" s="712"/>
      <c r="CD50" s="712"/>
      <c r="CE50" s="712"/>
      <c r="CF50" s="712"/>
      <c r="CG50" s="71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1"/>
      <c r="DW50" s="712"/>
      <c r="DX50" s="712"/>
      <c r="DY50" s="712"/>
      <c r="DZ50" s="717"/>
      <c r="EA50" s="52"/>
    </row>
    <row r="51" spans="1:131" ht="26.25" customHeight="1" x14ac:dyDescent="0.15">
      <c r="A51" s="56">
        <v>24</v>
      </c>
      <c r="B51" s="711"/>
      <c r="C51" s="712"/>
      <c r="D51" s="712"/>
      <c r="E51" s="712"/>
      <c r="F51" s="712"/>
      <c r="G51" s="712"/>
      <c r="H51" s="712"/>
      <c r="I51" s="712"/>
      <c r="J51" s="712"/>
      <c r="K51" s="712"/>
      <c r="L51" s="712"/>
      <c r="M51" s="712"/>
      <c r="N51" s="712"/>
      <c r="O51" s="712"/>
      <c r="P51" s="713"/>
      <c r="Q51" s="975"/>
      <c r="R51" s="976"/>
      <c r="S51" s="976"/>
      <c r="T51" s="976"/>
      <c r="U51" s="976"/>
      <c r="V51" s="976"/>
      <c r="W51" s="976"/>
      <c r="X51" s="976"/>
      <c r="Y51" s="976"/>
      <c r="Z51" s="976"/>
      <c r="AA51" s="976"/>
      <c r="AB51" s="976"/>
      <c r="AC51" s="976"/>
      <c r="AD51" s="976"/>
      <c r="AE51" s="977"/>
      <c r="AF51" s="978"/>
      <c r="AG51" s="715"/>
      <c r="AH51" s="715"/>
      <c r="AI51" s="715"/>
      <c r="AJ51" s="979"/>
      <c r="AK51" s="980"/>
      <c r="AL51" s="976"/>
      <c r="AM51" s="976"/>
      <c r="AN51" s="976"/>
      <c r="AO51" s="976"/>
      <c r="AP51" s="976"/>
      <c r="AQ51" s="976"/>
      <c r="AR51" s="976"/>
      <c r="AS51" s="976"/>
      <c r="AT51" s="976"/>
      <c r="AU51" s="976"/>
      <c r="AV51" s="976"/>
      <c r="AW51" s="976"/>
      <c r="AX51" s="976"/>
      <c r="AY51" s="976"/>
      <c r="AZ51" s="981"/>
      <c r="BA51" s="981"/>
      <c r="BB51" s="981"/>
      <c r="BC51" s="981"/>
      <c r="BD51" s="981"/>
      <c r="BE51" s="957"/>
      <c r="BF51" s="957"/>
      <c r="BG51" s="957"/>
      <c r="BH51" s="957"/>
      <c r="BI51" s="958"/>
      <c r="BJ51" s="60"/>
      <c r="BK51" s="60"/>
      <c r="BL51" s="60"/>
      <c r="BM51" s="60"/>
      <c r="BN51" s="60"/>
      <c r="BO51" s="59"/>
      <c r="BP51" s="59"/>
      <c r="BQ51" s="56">
        <v>45</v>
      </c>
      <c r="BR51" s="76"/>
      <c r="BS51" s="711"/>
      <c r="BT51" s="712"/>
      <c r="BU51" s="712"/>
      <c r="BV51" s="712"/>
      <c r="BW51" s="712"/>
      <c r="BX51" s="712"/>
      <c r="BY51" s="712"/>
      <c r="BZ51" s="712"/>
      <c r="CA51" s="712"/>
      <c r="CB51" s="712"/>
      <c r="CC51" s="712"/>
      <c r="CD51" s="712"/>
      <c r="CE51" s="712"/>
      <c r="CF51" s="712"/>
      <c r="CG51" s="71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1"/>
      <c r="DW51" s="712"/>
      <c r="DX51" s="712"/>
      <c r="DY51" s="712"/>
      <c r="DZ51" s="717"/>
      <c r="EA51" s="52"/>
    </row>
    <row r="52" spans="1:131" ht="26.25" customHeight="1" x14ac:dyDescent="0.15">
      <c r="A52" s="56">
        <v>25</v>
      </c>
      <c r="B52" s="711"/>
      <c r="C52" s="712"/>
      <c r="D52" s="712"/>
      <c r="E52" s="712"/>
      <c r="F52" s="712"/>
      <c r="G52" s="712"/>
      <c r="H52" s="712"/>
      <c r="I52" s="712"/>
      <c r="J52" s="712"/>
      <c r="K52" s="712"/>
      <c r="L52" s="712"/>
      <c r="M52" s="712"/>
      <c r="N52" s="712"/>
      <c r="O52" s="712"/>
      <c r="P52" s="713"/>
      <c r="Q52" s="975"/>
      <c r="R52" s="976"/>
      <c r="S52" s="976"/>
      <c r="T52" s="976"/>
      <c r="U52" s="976"/>
      <c r="V52" s="976"/>
      <c r="W52" s="976"/>
      <c r="X52" s="976"/>
      <c r="Y52" s="976"/>
      <c r="Z52" s="976"/>
      <c r="AA52" s="976"/>
      <c r="AB52" s="976"/>
      <c r="AC52" s="976"/>
      <c r="AD52" s="976"/>
      <c r="AE52" s="977"/>
      <c r="AF52" s="978"/>
      <c r="AG52" s="715"/>
      <c r="AH52" s="715"/>
      <c r="AI52" s="715"/>
      <c r="AJ52" s="979"/>
      <c r="AK52" s="980"/>
      <c r="AL52" s="976"/>
      <c r="AM52" s="976"/>
      <c r="AN52" s="976"/>
      <c r="AO52" s="976"/>
      <c r="AP52" s="976"/>
      <c r="AQ52" s="976"/>
      <c r="AR52" s="976"/>
      <c r="AS52" s="976"/>
      <c r="AT52" s="976"/>
      <c r="AU52" s="976"/>
      <c r="AV52" s="976"/>
      <c r="AW52" s="976"/>
      <c r="AX52" s="976"/>
      <c r="AY52" s="976"/>
      <c r="AZ52" s="981"/>
      <c r="BA52" s="981"/>
      <c r="BB52" s="981"/>
      <c r="BC52" s="981"/>
      <c r="BD52" s="981"/>
      <c r="BE52" s="957"/>
      <c r="BF52" s="957"/>
      <c r="BG52" s="957"/>
      <c r="BH52" s="957"/>
      <c r="BI52" s="958"/>
      <c r="BJ52" s="60"/>
      <c r="BK52" s="60"/>
      <c r="BL52" s="60"/>
      <c r="BM52" s="60"/>
      <c r="BN52" s="60"/>
      <c r="BO52" s="59"/>
      <c r="BP52" s="59"/>
      <c r="BQ52" s="56">
        <v>46</v>
      </c>
      <c r="BR52" s="76"/>
      <c r="BS52" s="711"/>
      <c r="BT52" s="712"/>
      <c r="BU52" s="712"/>
      <c r="BV52" s="712"/>
      <c r="BW52" s="712"/>
      <c r="BX52" s="712"/>
      <c r="BY52" s="712"/>
      <c r="BZ52" s="712"/>
      <c r="CA52" s="712"/>
      <c r="CB52" s="712"/>
      <c r="CC52" s="712"/>
      <c r="CD52" s="712"/>
      <c r="CE52" s="712"/>
      <c r="CF52" s="712"/>
      <c r="CG52" s="71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1"/>
      <c r="DW52" s="712"/>
      <c r="DX52" s="712"/>
      <c r="DY52" s="712"/>
      <c r="DZ52" s="717"/>
      <c r="EA52" s="52"/>
    </row>
    <row r="53" spans="1:131" ht="26.25" customHeight="1" x14ac:dyDescent="0.15">
      <c r="A53" s="56">
        <v>26</v>
      </c>
      <c r="B53" s="711"/>
      <c r="C53" s="712"/>
      <c r="D53" s="712"/>
      <c r="E53" s="712"/>
      <c r="F53" s="712"/>
      <c r="G53" s="712"/>
      <c r="H53" s="712"/>
      <c r="I53" s="712"/>
      <c r="J53" s="712"/>
      <c r="K53" s="712"/>
      <c r="L53" s="712"/>
      <c r="M53" s="712"/>
      <c r="N53" s="712"/>
      <c r="O53" s="712"/>
      <c r="P53" s="713"/>
      <c r="Q53" s="975"/>
      <c r="R53" s="976"/>
      <c r="S53" s="976"/>
      <c r="T53" s="976"/>
      <c r="U53" s="976"/>
      <c r="V53" s="976"/>
      <c r="W53" s="976"/>
      <c r="X53" s="976"/>
      <c r="Y53" s="976"/>
      <c r="Z53" s="976"/>
      <c r="AA53" s="976"/>
      <c r="AB53" s="976"/>
      <c r="AC53" s="976"/>
      <c r="AD53" s="976"/>
      <c r="AE53" s="977"/>
      <c r="AF53" s="978"/>
      <c r="AG53" s="715"/>
      <c r="AH53" s="715"/>
      <c r="AI53" s="715"/>
      <c r="AJ53" s="979"/>
      <c r="AK53" s="980"/>
      <c r="AL53" s="976"/>
      <c r="AM53" s="976"/>
      <c r="AN53" s="976"/>
      <c r="AO53" s="976"/>
      <c r="AP53" s="976"/>
      <c r="AQ53" s="976"/>
      <c r="AR53" s="976"/>
      <c r="AS53" s="976"/>
      <c r="AT53" s="976"/>
      <c r="AU53" s="976"/>
      <c r="AV53" s="976"/>
      <c r="AW53" s="976"/>
      <c r="AX53" s="976"/>
      <c r="AY53" s="976"/>
      <c r="AZ53" s="981"/>
      <c r="BA53" s="981"/>
      <c r="BB53" s="981"/>
      <c r="BC53" s="981"/>
      <c r="BD53" s="981"/>
      <c r="BE53" s="957"/>
      <c r="BF53" s="957"/>
      <c r="BG53" s="957"/>
      <c r="BH53" s="957"/>
      <c r="BI53" s="958"/>
      <c r="BJ53" s="60"/>
      <c r="BK53" s="60"/>
      <c r="BL53" s="60"/>
      <c r="BM53" s="60"/>
      <c r="BN53" s="60"/>
      <c r="BO53" s="59"/>
      <c r="BP53" s="59"/>
      <c r="BQ53" s="56">
        <v>47</v>
      </c>
      <c r="BR53" s="76"/>
      <c r="BS53" s="711"/>
      <c r="BT53" s="712"/>
      <c r="BU53" s="712"/>
      <c r="BV53" s="712"/>
      <c r="BW53" s="712"/>
      <c r="BX53" s="712"/>
      <c r="BY53" s="712"/>
      <c r="BZ53" s="712"/>
      <c r="CA53" s="712"/>
      <c r="CB53" s="712"/>
      <c r="CC53" s="712"/>
      <c r="CD53" s="712"/>
      <c r="CE53" s="712"/>
      <c r="CF53" s="712"/>
      <c r="CG53" s="71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1"/>
      <c r="DW53" s="712"/>
      <c r="DX53" s="712"/>
      <c r="DY53" s="712"/>
      <c r="DZ53" s="717"/>
      <c r="EA53" s="52"/>
    </row>
    <row r="54" spans="1:131" ht="26.25" customHeight="1" x14ac:dyDescent="0.15">
      <c r="A54" s="56">
        <v>27</v>
      </c>
      <c r="B54" s="711"/>
      <c r="C54" s="712"/>
      <c r="D54" s="712"/>
      <c r="E54" s="712"/>
      <c r="F54" s="712"/>
      <c r="G54" s="712"/>
      <c r="H54" s="712"/>
      <c r="I54" s="712"/>
      <c r="J54" s="712"/>
      <c r="K54" s="712"/>
      <c r="L54" s="712"/>
      <c r="M54" s="712"/>
      <c r="N54" s="712"/>
      <c r="O54" s="712"/>
      <c r="P54" s="713"/>
      <c r="Q54" s="975"/>
      <c r="R54" s="976"/>
      <c r="S54" s="976"/>
      <c r="T54" s="976"/>
      <c r="U54" s="976"/>
      <c r="V54" s="976"/>
      <c r="W54" s="976"/>
      <c r="X54" s="976"/>
      <c r="Y54" s="976"/>
      <c r="Z54" s="976"/>
      <c r="AA54" s="976"/>
      <c r="AB54" s="976"/>
      <c r="AC54" s="976"/>
      <c r="AD54" s="976"/>
      <c r="AE54" s="977"/>
      <c r="AF54" s="978"/>
      <c r="AG54" s="715"/>
      <c r="AH54" s="715"/>
      <c r="AI54" s="715"/>
      <c r="AJ54" s="979"/>
      <c r="AK54" s="980"/>
      <c r="AL54" s="976"/>
      <c r="AM54" s="976"/>
      <c r="AN54" s="976"/>
      <c r="AO54" s="976"/>
      <c r="AP54" s="976"/>
      <c r="AQ54" s="976"/>
      <c r="AR54" s="976"/>
      <c r="AS54" s="976"/>
      <c r="AT54" s="976"/>
      <c r="AU54" s="976"/>
      <c r="AV54" s="976"/>
      <c r="AW54" s="976"/>
      <c r="AX54" s="976"/>
      <c r="AY54" s="976"/>
      <c r="AZ54" s="981"/>
      <c r="BA54" s="981"/>
      <c r="BB54" s="981"/>
      <c r="BC54" s="981"/>
      <c r="BD54" s="981"/>
      <c r="BE54" s="957"/>
      <c r="BF54" s="957"/>
      <c r="BG54" s="957"/>
      <c r="BH54" s="957"/>
      <c r="BI54" s="958"/>
      <c r="BJ54" s="60"/>
      <c r="BK54" s="60"/>
      <c r="BL54" s="60"/>
      <c r="BM54" s="60"/>
      <c r="BN54" s="60"/>
      <c r="BO54" s="59"/>
      <c r="BP54" s="59"/>
      <c r="BQ54" s="56">
        <v>48</v>
      </c>
      <c r="BR54" s="76"/>
      <c r="BS54" s="711"/>
      <c r="BT54" s="712"/>
      <c r="BU54" s="712"/>
      <c r="BV54" s="712"/>
      <c r="BW54" s="712"/>
      <c r="BX54" s="712"/>
      <c r="BY54" s="712"/>
      <c r="BZ54" s="712"/>
      <c r="CA54" s="712"/>
      <c r="CB54" s="712"/>
      <c r="CC54" s="712"/>
      <c r="CD54" s="712"/>
      <c r="CE54" s="712"/>
      <c r="CF54" s="712"/>
      <c r="CG54" s="71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1"/>
      <c r="DW54" s="712"/>
      <c r="DX54" s="712"/>
      <c r="DY54" s="712"/>
      <c r="DZ54" s="717"/>
      <c r="EA54" s="52"/>
    </row>
    <row r="55" spans="1:131" ht="26.25" customHeight="1" x14ac:dyDescent="0.15">
      <c r="A55" s="56">
        <v>28</v>
      </c>
      <c r="B55" s="711"/>
      <c r="C55" s="712"/>
      <c r="D55" s="712"/>
      <c r="E55" s="712"/>
      <c r="F55" s="712"/>
      <c r="G55" s="712"/>
      <c r="H55" s="712"/>
      <c r="I55" s="712"/>
      <c r="J55" s="712"/>
      <c r="K55" s="712"/>
      <c r="L55" s="712"/>
      <c r="M55" s="712"/>
      <c r="N55" s="712"/>
      <c r="O55" s="712"/>
      <c r="P55" s="713"/>
      <c r="Q55" s="975"/>
      <c r="R55" s="976"/>
      <c r="S55" s="976"/>
      <c r="T55" s="976"/>
      <c r="U55" s="976"/>
      <c r="V55" s="976"/>
      <c r="W55" s="976"/>
      <c r="X55" s="976"/>
      <c r="Y55" s="976"/>
      <c r="Z55" s="976"/>
      <c r="AA55" s="976"/>
      <c r="AB55" s="976"/>
      <c r="AC55" s="976"/>
      <c r="AD55" s="976"/>
      <c r="AE55" s="977"/>
      <c r="AF55" s="978"/>
      <c r="AG55" s="715"/>
      <c r="AH55" s="715"/>
      <c r="AI55" s="715"/>
      <c r="AJ55" s="979"/>
      <c r="AK55" s="980"/>
      <c r="AL55" s="976"/>
      <c r="AM55" s="976"/>
      <c r="AN55" s="976"/>
      <c r="AO55" s="976"/>
      <c r="AP55" s="976"/>
      <c r="AQ55" s="976"/>
      <c r="AR55" s="976"/>
      <c r="AS55" s="976"/>
      <c r="AT55" s="976"/>
      <c r="AU55" s="976"/>
      <c r="AV55" s="976"/>
      <c r="AW55" s="976"/>
      <c r="AX55" s="976"/>
      <c r="AY55" s="976"/>
      <c r="AZ55" s="981"/>
      <c r="BA55" s="981"/>
      <c r="BB55" s="981"/>
      <c r="BC55" s="981"/>
      <c r="BD55" s="981"/>
      <c r="BE55" s="957"/>
      <c r="BF55" s="957"/>
      <c r="BG55" s="957"/>
      <c r="BH55" s="957"/>
      <c r="BI55" s="958"/>
      <c r="BJ55" s="60"/>
      <c r="BK55" s="60"/>
      <c r="BL55" s="60"/>
      <c r="BM55" s="60"/>
      <c r="BN55" s="60"/>
      <c r="BO55" s="59"/>
      <c r="BP55" s="59"/>
      <c r="BQ55" s="56">
        <v>49</v>
      </c>
      <c r="BR55" s="76"/>
      <c r="BS55" s="711"/>
      <c r="BT55" s="712"/>
      <c r="BU55" s="712"/>
      <c r="BV55" s="712"/>
      <c r="BW55" s="712"/>
      <c r="BX55" s="712"/>
      <c r="BY55" s="712"/>
      <c r="BZ55" s="712"/>
      <c r="CA55" s="712"/>
      <c r="CB55" s="712"/>
      <c r="CC55" s="712"/>
      <c r="CD55" s="712"/>
      <c r="CE55" s="712"/>
      <c r="CF55" s="712"/>
      <c r="CG55" s="71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1"/>
      <c r="DW55" s="712"/>
      <c r="DX55" s="712"/>
      <c r="DY55" s="712"/>
      <c r="DZ55" s="717"/>
      <c r="EA55" s="52"/>
    </row>
    <row r="56" spans="1:131" ht="26.25" customHeight="1" x14ac:dyDescent="0.15">
      <c r="A56" s="56">
        <v>29</v>
      </c>
      <c r="B56" s="711"/>
      <c r="C56" s="712"/>
      <c r="D56" s="712"/>
      <c r="E56" s="712"/>
      <c r="F56" s="712"/>
      <c r="G56" s="712"/>
      <c r="H56" s="712"/>
      <c r="I56" s="712"/>
      <c r="J56" s="712"/>
      <c r="K56" s="712"/>
      <c r="L56" s="712"/>
      <c r="M56" s="712"/>
      <c r="N56" s="712"/>
      <c r="O56" s="712"/>
      <c r="P56" s="713"/>
      <c r="Q56" s="975"/>
      <c r="R56" s="976"/>
      <c r="S56" s="976"/>
      <c r="T56" s="976"/>
      <c r="U56" s="976"/>
      <c r="V56" s="976"/>
      <c r="W56" s="976"/>
      <c r="X56" s="976"/>
      <c r="Y56" s="976"/>
      <c r="Z56" s="976"/>
      <c r="AA56" s="976"/>
      <c r="AB56" s="976"/>
      <c r="AC56" s="976"/>
      <c r="AD56" s="976"/>
      <c r="AE56" s="977"/>
      <c r="AF56" s="978"/>
      <c r="AG56" s="715"/>
      <c r="AH56" s="715"/>
      <c r="AI56" s="715"/>
      <c r="AJ56" s="979"/>
      <c r="AK56" s="980"/>
      <c r="AL56" s="976"/>
      <c r="AM56" s="976"/>
      <c r="AN56" s="976"/>
      <c r="AO56" s="976"/>
      <c r="AP56" s="976"/>
      <c r="AQ56" s="976"/>
      <c r="AR56" s="976"/>
      <c r="AS56" s="976"/>
      <c r="AT56" s="976"/>
      <c r="AU56" s="976"/>
      <c r="AV56" s="976"/>
      <c r="AW56" s="976"/>
      <c r="AX56" s="976"/>
      <c r="AY56" s="976"/>
      <c r="AZ56" s="981"/>
      <c r="BA56" s="981"/>
      <c r="BB56" s="981"/>
      <c r="BC56" s="981"/>
      <c r="BD56" s="981"/>
      <c r="BE56" s="957"/>
      <c r="BF56" s="957"/>
      <c r="BG56" s="957"/>
      <c r="BH56" s="957"/>
      <c r="BI56" s="958"/>
      <c r="BJ56" s="60"/>
      <c r="BK56" s="60"/>
      <c r="BL56" s="60"/>
      <c r="BM56" s="60"/>
      <c r="BN56" s="60"/>
      <c r="BO56" s="59"/>
      <c r="BP56" s="59"/>
      <c r="BQ56" s="56">
        <v>50</v>
      </c>
      <c r="BR56" s="76"/>
      <c r="BS56" s="711"/>
      <c r="BT56" s="712"/>
      <c r="BU56" s="712"/>
      <c r="BV56" s="712"/>
      <c r="BW56" s="712"/>
      <c r="BX56" s="712"/>
      <c r="BY56" s="712"/>
      <c r="BZ56" s="712"/>
      <c r="CA56" s="712"/>
      <c r="CB56" s="712"/>
      <c r="CC56" s="712"/>
      <c r="CD56" s="712"/>
      <c r="CE56" s="712"/>
      <c r="CF56" s="712"/>
      <c r="CG56" s="71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1"/>
      <c r="DW56" s="712"/>
      <c r="DX56" s="712"/>
      <c r="DY56" s="712"/>
      <c r="DZ56" s="717"/>
      <c r="EA56" s="52"/>
    </row>
    <row r="57" spans="1:131" ht="26.25" customHeight="1" x14ac:dyDescent="0.15">
      <c r="A57" s="56">
        <v>30</v>
      </c>
      <c r="B57" s="711"/>
      <c r="C57" s="712"/>
      <c r="D57" s="712"/>
      <c r="E57" s="712"/>
      <c r="F57" s="712"/>
      <c r="G57" s="712"/>
      <c r="H57" s="712"/>
      <c r="I57" s="712"/>
      <c r="J57" s="712"/>
      <c r="K57" s="712"/>
      <c r="L57" s="712"/>
      <c r="M57" s="712"/>
      <c r="N57" s="712"/>
      <c r="O57" s="712"/>
      <c r="P57" s="713"/>
      <c r="Q57" s="975"/>
      <c r="R57" s="976"/>
      <c r="S57" s="976"/>
      <c r="T57" s="976"/>
      <c r="U57" s="976"/>
      <c r="V57" s="976"/>
      <c r="W57" s="976"/>
      <c r="X57" s="976"/>
      <c r="Y57" s="976"/>
      <c r="Z57" s="976"/>
      <c r="AA57" s="976"/>
      <c r="AB57" s="976"/>
      <c r="AC57" s="976"/>
      <c r="AD57" s="976"/>
      <c r="AE57" s="977"/>
      <c r="AF57" s="978"/>
      <c r="AG57" s="715"/>
      <c r="AH57" s="715"/>
      <c r="AI57" s="715"/>
      <c r="AJ57" s="979"/>
      <c r="AK57" s="980"/>
      <c r="AL57" s="976"/>
      <c r="AM57" s="976"/>
      <c r="AN57" s="976"/>
      <c r="AO57" s="976"/>
      <c r="AP57" s="976"/>
      <c r="AQ57" s="976"/>
      <c r="AR57" s="976"/>
      <c r="AS57" s="976"/>
      <c r="AT57" s="976"/>
      <c r="AU57" s="976"/>
      <c r="AV57" s="976"/>
      <c r="AW57" s="976"/>
      <c r="AX57" s="976"/>
      <c r="AY57" s="976"/>
      <c r="AZ57" s="981"/>
      <c r="BA57" s="981"/>
      <c r="BB57" s="981"/>
      <c r="BC57" s="981"/>
      <c r="BD57" s="981"/>
      <c r="BE57" s="957"/>
      <c r="BF57" s="957"/>
      <c r="BG57" s="957"/>
      <c r="BH57" s="957"/>
      <c r="BI57" s="958"/>
      <c r="BJ57" s="60"/>
      <c r="BK57" s="60"/>
      <c r="BL57" s="60"/>
      <c r="BM57" s="60"/>
      <c r="BN57" s="60"/>
      <c r="BO57" s="59"/>
      <c r="BP57" s="59"/>
      <c r="BQ57" s="56">
        <v>51</v>
      </c>
      <c r="BR57" s="76"/>
      <c r="BS57" s="711"/>
      <c r="BT57" s="712"/>
      <c r="BU57" s="712"/>
      <c r="BV57" s="712"/>
      <c r="BW57" s="712"/>
      <c r="BX57" s="712"/>
      <c r="BY57" s="712"/>
      <c r="BZ57" s="712"/>
      <c r="CA57" s="712"/>
      <c r="CB57" s="712"/>
      <c r="CC57" s="712"/>
      <c r="CD57" s="712"/>
      <c r="CE57" s="712"/>
      <c r="CF57" s="712"/>
      <c r="CG57" s="71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1"/>
      <c r="DW57" s="712"/>
      <c r="DX57" s="712"/>
      <c r="DY57" s="712"/>
      <c r="DZ57" s="717"/>
      <c r="EA57" s="52"/>
    </row>
    <row r="58" spans="1:131" ht="26.25" customHeight="1" x14ac:dyDescent="0.15">
      <c r="A58" s="56">
        <v>31</v>
      </c>
      <c r="B58" s="711"/>
      <c r="C58" s="712"/>
      <c r="D58" s="712"/>
      <c r="E58" s="712"/>
      <c r="F58" s="712"/>
      <c r="G58" s="712"/>
      <c r="H58" s="712"/>
      <c r="I58" s="712"/>
      <c r="J58" s="712"/>
      <c r="K58" s="712"/>
      <c r="L58" s="712"/>
      <c r="M58" s="712"/>
      <c r="N58" s="712"/>
      <c r="O58" s="712"/>
      <c r="P58" s="713"/>
      <c r="Q58" s="975"/>
      <c r="R58" s="976"/>
      <c r="S58" s="976"/>
      <c r="T58" s="976"/>
      <c r="U58" s="976"/>
      <c r="V58" s="976"/>
      <c r="W58" s="976"/>
      <c r="X58" s="976"/>
      <c r="Y58" s="976"/>
      <c r="Z58" s="976"/>
      <c r="AA58" s="976"/>
      <c r="AB58" s="976"/>
      <c r="AC58" s="976"/>
      <c r="AD58" s="976"/>
      <c r="AE58" s="977"/>
      <c r="AF58" s="978"/>
      <c r="AG58" s="715"/>
      <c r="AH58" s="715"/>
      <c r="AI58" s="715"/>
      <c r="AJ58" s="979"/>
      <c r="AK58" s="980"/>
      <c r="AL58" s="976"/>
      <c r="AM58" s="976"/>
      <c r="AN58" s="976"/>
      <c r="AO58" s="976"/>
      <c r="AP58" s="976"/>
      <c r="AQ58" s="976"/>
      <c r="AR58" s="976"/>
      <c r="AS58" s="976"/>
      <c r="AT58" s="976"/>
      <c r="AU58" s="976"/>
      <c r="AV58" s="976"/>
      <c r="AW58" s="976"/>
      <c r="AX58" s="976"/>
      <c r="AY58" s="976"/>
      <c r="AZ58" s="981"/>
      <c r="BA58" s="981"/>
      <c r="BB58" s="981"/>
      <c r="BC58" s="981"/>
      <c r="BD58" s="981"/>
      <c r="BE58" s="957"/>
      <c r="BF58" s="957"/>
      <c r="BG58" s="957"/>
      <c r="BH58" s="957"/>
      <c r="BI58" s="958"/>
      <c r="BJ58" s="60"/>
      <c r="BK58" s="60"/>
      <c r="BL58" s="60"/>
      <c r="BM58" s="60"/>
      <c r="BN58" s="60"/>
      <c r="BO58" s="59"/>
      <c r="BP58" s="59"/>
      <c r="BQ58" s="56">
        <v>52</v>
      </c>
      <c r="BR58" s="76"/>
      <c r="BS58" s="711"/>
      <c r="BT58" s="712"/>
      <c r="BU58" s="712"/>
      <c r="BV58" s="712"/>
      <c r="BW58" s="712"/>
      <c r="BX58" s="712"/>
      <c r="BY58" s="712"/>
      <c r="BZ58" s="712"/>
      <c r="CA58" s="712"/>
      <c r="CB58" s="712"/>
      <c r="CC58" s="712"/>
      <c r="CD58" s="712"/>
      <c r="CE58" s="712"/>
      <c r="CF58" s="712"/>
      <c r="CG58" s="71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1"/>
      <c r="DW58" s="712"/>
      <c r="DX58" s="712"/>
      <c r="DY58" s="712"/>
      <c r="DZ58" s="717"/>
      <c r="EA58" s="52"/>
    </row>
    <row r="59" spans="1:131" ht="26.25" customHeight="1" x14ac:dyDescent="0.15">
      <c r="A59" s="56">
        <v>32</v>
      </c>
      <c r="B59" s="711"/>
      <c r="C59" s="712"/>
      <c r="D59" s="712"/>
      <c r="E59" s="712"/>
      <c r="F59" s="712"/>
      <c r="G59" s="712"/>
      <c r="H59" s="712"/>
      <c r="I59" s="712"/>
      <c r="J59" s="712"/>
      <c r="K59" s="712"/>
      <c r="L59" s="712"/>
      <c r="M59" s="712"/>
      <c r="N59" s="712"/>
      <c r="O59" s="712"/>
      <c r="P59" s="713"/>
      <c r="Q59" s="975"/>
      <c r="R59" s="976"/>
      <c r="S59" s="976"/>
      <c r="T59" s="976"/>
      <c r="U59" s="976"/>
      <c r="V59" s="976"/>
      <c r="W59" s="976"/>
      <c r="X59" s="976"/>
      <c r="Y59" s="976"/>
      <c r="Z59" s="976"/>
      <c r="AA59" s="976"/>
      <c r="AB59" s="976"/>
      <c r="AC59" s="976"/>
      <c r="AD59" s="976"/>
      <c r="AE59" s="977"/>
      <c r="AF59" s="978"/>
      <c r="AG59" s="715"/>
      <c r="AH59" s="715"/>
      <c r="AI59" s="715"/>
      <c r="AJ59" s="979"/>
      <c r="AK59" s="980"/>
      <c r="AL59" s="976"/>
      <c r="AM59" s="976"/>
      <c r="AN59" s="976"/>
      <c r="AO59" s="976"/>
      <c r="AP59" s="976"/>
      <c r="AQ59" s="976"/>
      <c r="AR59" s="976"/>
      <c r="AS59" s="976"/>
      <c r="AT59" s="976"/>
      <c r="AU59" s="976"/>
      <c r="AV59" s="976"/>
      <c r="AW59" s="976"/>
      <c r="AX59" s="976"/>
      <c r="AY59" s="976"/>
      <c r="AZ59" s="981"/>
      <c r="BA59" s="981"/>
      <c r="BB59" s="981"/>
      <c r="BC59" s="981"/>
      <c r="BD59" s="981"/>
      <c r="BE59" s="957"/>
      <c r="BF59" s="957"/>
      <c r="BG59" s="957"/>
      <c r="BH59" s="957"/>
      <c r="BI59" s="958"/>
      <c r="BJ59" s="60"/>
      <c r="BK59" s="60"/>
      <c r="BL59" s="60"/>
      <c r="BM59" s="60"/>
      <c r="BN59" s="60"/>
      <c r="BO59" s="59"/>
      <c r="BP59" s="59"/>
      <c r="BQ59" s="56">
        <v>53</v>
      </c>
      <c r="BR59" s="76"/>
      <c r="BS59" s="711"/>
      <c r="BT59" s="712"/>
      <c r="BU59" s="712"/>
      <c r="BV59" s="712"/>
      <c r="BW59" s="712"/>
      <c r="BX59" s="712"/>
      <c r="BY59" s="712"/>
      <c r="BZ59" s="712"/>
      <c r="CA59" s="712"/>
      <c r="CB59" s="712"/>
      <c r="CC59" s="712"/>
      <c r="CD59" s="712"/>
      <c r="CE59" s="712"/>
      <c r="CF59" s="712"/>
      <c r="CG59" s="71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1"/>
      <c r="DW59" s="712"/>
      <c r="DX59" s="712"/>
      <c r="DY59" s="712"/>
      <c r="DZ59" s="717"/>
      <c r="EA59" s="52"/>
    </row>
    <row r="60" spans="1:131" ht="26.25" customHeight="1" x14ac:dyDescent="0.15">
      <c r="A60" s="56">
        <v>33</v>
      </c>
      <c r="B60" s="711"/>
      <c r="C60" s="712"/>
      <c r="D60" s="712"/>
      <c r="E60" s="712"/>
      <c r="F60" s="712"/>
      <c r="G60" s="712"/>
      <c r="H60" s="712"/>
      <c r="I60" s="712"/>
      <c r="J60" s="712"/>
      <c r="K60" s="712"/>
      <c r="L60" s="712"/>
      <c r="M60" s="712"/>
      <c r="N60" s="712"/>
      <c r="O60" s="712"/>
      <c r="P60" s="713"/>
      <c r="Q60" s="975"/>
      <c r="R60" s="976"/>
      <c r="S60" s="976"/>
      <c r="T60" s="976"/>
      <c r="U60" s="976"/>
      <c r="V60" s="976"/>
      <c r="W60" s="976"/>
      <c r="X60" s="976"/>
      <c r="Y60" s="976"/>
      <c r="Z60" s="976"/>
      <c r="AA60" s="976"/>
      <c r="AB60" s="976"/>
      <c r="AC60" s="976"/>
      <c r="AD60" s="976"/>
      <c r="AE60" s="977"/>
      <c r="AF60" s="978"/>
      <c r="AG60" s="715"/>
      <c r="AH60" s="715"/>
      <c r="AI60" s="715"/>
      <c r="AJ60" s="979"/>
      <c r="AK60" s="980"/>
      <c r="AL60" s="976"/>
      <c r="AM60" s="976"/>
      <c r="AN60" s="976"/>
      <c r="AO60" s="976"/>
      <c r="AP60" s="976"/>
      <c r="AQ60" s="976"/>
      <c r="AR60" s="976"/>
      <c r="AS60" s="976"/>
      <c r="AT60" s="976"/>
      <c r="AU60" s="976"/>
      <c r="AV60" s="976"/>
      <c r="AW60" s="976"/>
      <c r="AX60" s="976"/>
      <c r="AY60" s="976"/>
      <c r="AZ60" s="981"/>
      <c r="BA60" s="981"/>
      <c r="BB60" s="981"/>
      <c r="BC60" s="981"/>
      <c r="BD60" s="981"/>
      <c r="BE60" s="957"/>
      <c r="BF60" s="957"/>
      <c r="BG60" s="957"/>
      <c r="BH60" s="957"/>
      <c r="BI60" s="958"/>
      <c r="BJ60" s="60"/>
      <c r="BK60" s="60"/>
      <c r="BL60" s="60"/>
      <c r="BM60" s="60"/>
      <c r="BN60" s="60"/>
      <c r="BO60" s="59"/>
      <c r="BP60" s="59"/>
      <c r="BQ60" s="56">
        <v>54</v>
      </c>
      <c r="BR60" s="76"/>
      <c r="BS60" s="711"/>
      <c r="BT60" s="712"/>
      <c r="BU60" s="712"/>
      <c r="BV60" s="712"/>
      <c r="BW60" s="712"/>
      <c r="BX60" s="712"/>
      <c r="BY60" s="712"/>
      <c r="BZ60" s="712"/>
      <c r="CA60" s="712"/>
      <c r="CB60" s="712"/>
      <c r="CC60" s="712"/>
      <c r="CD60" s="712"/>
      <c r="CE60" s="712"/>
      <c r="CF60" s="712"/>
      <c r="CG60" s="71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1"/>
      <c r="DW60" s="712"/>
      <c r="DX60" s="712"/>
      <c r="DY60" s="712"/>
      <c r="DZ60" s="717"/>
      <c r="EA60" s="52"/>
    </row>
    <row r="61" spans="1:131" ht="26.25" customHeight="1" x14ac:dyDescent="0.15">
      <c r="A61" s="56">
        <v>34</v>
      </c>
      <c r="B61" s="711"/>
      <c r="C61" s="712"/>
      <c r="D61" s="712"/>
      <c r="E61" s="712"/>
      <c r="F61" s="712"/>
      <c r="G61" s="712"/>
      <c r="H61" s="712"/>
      <c r="I61" s="712"/>
      <c r="J61" s="712"/>
      <c r="K61" s="712"/>
      <c r="L61" s="712"/>
      <c r="M61" s="712"/>
      <c r="N61" s="712"/>
      <c r="O61" s="712"/>
      <c r="P61" s="713"/>
      <c r="Q61" s="975"/>
      <c r="R61" s="976"/>
      <c r="S61" s="976"/>
      <c r="T61" s="976"/>
      <c r="U61" s="976"/>
      <c r="V61" s="976"/>
      <c r="W61" s="976"/>
      <c r="X61" s="976"/>
      <c r="Y61" s="976"/>
      <c r="Z61" s="976"/>
      <c r="AA61" s="976"/>
      <c r="AB61" s="976"/>
      <c r="AC61" s="976"/>
      <c r="AD61" s="976"/>
      <c r="AE61" s="977"/>
      <c r="AF61" s="978"/>
      <c r="AG61" s="715"/>
      <c r="AH61" s="715"/>
      <c r="AI61" s="715"/>
      <c r="AJ61" s="979"/>
      <c r="AK61" s="980"/>
      <c r="AL61" s="976"/>
      <c r="AM61" s="976"/>
      <c r="AN61" s="976"/>
      <c r="AO61" s="976"/>
      <c r="AP61" s="976"/>
      <c r="AQ61" s="976"/>
      <c r="AR61" s="976"/>
      <c r="AS61" s="976"/>
      <c r="AT61" s="976"/>
      <c r="AU61" s="976"/>
      <c r="AV61" s="976"/>
      <c r="AW61" s="976"/>
      <c r="AX61" s="976"/>
      <c r="AY61" s="976"/>
      <c r="AZ61" s="981"/>
      <c r="BA61" s="981"/>
      <c r="BB61" s="981"/>
      <c r="BC61" s="981"/>
      <c r="BD61" s="981"/>
      <c r="BE61" s="957"/>
      <c r="BF61" s="957"/>
      <c r="BG61" s="957"/>
      <c r="BH61" s="957"/>
      <c r="BI61" s="958"/>
      <c r="BJ61" s="60"/>
      <c r="BK61" s="60"/>
      <c r="BL61" s="60"/>
      <c r="BM61" s="60"/>
      <c r="BN61" s="60"/>
      <c r="BO61" s="59"/>
      <c r="BP61" s="59"/>
      <c r="BQ61" s="56">
        <v>55</v>
      </c>
      <c r="BR61" s="76"/>
      <c r="BS61" s="711"/>
      <c r="BT61" s="712"/>
      <c r="BU61" s="712"/>
      <c r="BV61" s="712"/>
      <c r="BW61" s="712"/>
      <c r="BX61" s="712"/>
      <c r="BY61" s="712"/>
      <c r="BZ61" s="712"/>
      <c r="CA61" s="712"/>
      <c r="CB61" s="712"/>
      <c r="CC61" s="712"/>
      <c r="CD61" s="712"/>
      <c r="CE61" s="712"/>
      <c r="CF61" s="712"/>
      <c r="CG61" s="71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1"/>
      <c r="DW61" s="712"/>
      <c r="DX61" s="712"/>
      <c r="DY61" s="712"/>
      <c r="DZ61" s="717"/>
      <c r="EA61" s="52"/>
    </row>
    <row r="62" spans="1:131" ht="26.25" customHeight="1" x14ac:dyDescent="0.15">
      <c r="A62" s="56">
        <v>35</v>
      </c>
      <c r="B62" s="711"/>
      <c r="C62" s="712"/>
      <c r="D62" s="712"/>
      <c r="E62" s="712"/>
      <c r="F62" s="712"/>
      <c r="G62" s="712"/>
      <c r="H62" s="712"/>
      <c r="I62" s="712"/>
      <c r="J62" s="712"/>
      <c r="K62" s="712"/>
      <c r="L62" s="712"/>
      <c r="M62" s="712"/>
      <c r="N62" s="712"/>
      <c r="O62" s="712"/>
      <c r="P62" s="713"/>
      <c r="Q62" s="975"/>
      <c r="R62" s="976"/>
      <c r="S62" s="976"/>
      <c r="T62" s="976"/>
      <c r="U62" s="976"/>
      <c r="V62" s="976"/>
      <c r="W62" s="976"/>
      <c r="X62" s="976"/>
      <c r="Y62" s="976"/>
      <c r="Z62" s="976"/>
      <c r="AA62" s="976"/>
      <c r="AB62" s="976"/>
      <c r="AC62" s="976"/>
      <c r="AD62" s="976"/>
      <c r="AE62" s="977"/>
      <c r="AF62" s="978"/>
      <c r="AG62" s="715"/>
      <c r="AH62" s="715"/>
      <c r="AI62" s="715"/>
      <c r="AJ62" s="979"/>
      <c r="AK62" s="980"/>
      <c r="AL62" s="976"/>
      <c r="AM62" s="976"/>
      <c r="AN62" s="976"/>
      <c r="AO62" s="976"/>
      <c r="AP62" s="976"/>
      <c r="AQ62" s="976"/>
      <c r="AR62" s="976"/>
      <c r="AS62" s="976"/>
      <c r="AT62" s="976"/>
      <c r="AU62" s="976"/>
      <c r="AV62" s="976"/>
      <c r="AW62" s="976"/>
      <c r="AX62" s="976"/>
      <c r="AY62" s="976"/>
      <c r="AZ62" s="981"/>
      <c r="BA62" s="981"/>
      <c r="BB62" s="981"/>
      <c r="BC62" s="981"/>
      <c r="BD62" s="981"/>
      <c r="BE62" s="957"/>
      <c r="BF62" s="957"/>
      <c r="BG62" s="957"/>
      <c r="BH62" s="957"/>
      <c r="BI62" s="958"/>
      <c r="BJ62" s="982" t="s">
        <v>467</v>
      </c>
      <c r="BK62" s="983"/>
      <c r="BL62" s="983"/>
      <c r="BM62" s="983"/>
      <c r="BN62" s="984"/>
      <c r="BO62" s="59"/>
      <c r="BP62" s="59"/>
      <c r="BQ62" s="56">
        <v>56</v>
      </c>
      <c r="BR62" s="76"/>
      <c r="BS62" s="711"/>
      <c r="BT62" s="712"/>
      <c r="BU62" s="712"/>
      <c r="BV62" s="712"/>
      <c r="BW62" s="712"/>
      <c r="BX62" s="712"/>
      <c r="BY62" s="712"/>
      <c r="BZ62" s="712"/>
      <c r="CA62" s="712"/>
      <c r="CB62" s="712"/>
      <c r="CC62" s="712"/>
      <c r="CD62" s="712"/>
      <c r="CE62" s="712"/>
      <c r="CF62" s="712"/>
      <c r="CG62" s="71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1"/>
      <c r="DW62" s="712"/>
      <c r="DX62" s="712"/>
      <c r="DY62" s="712"/>
      <c r="DZ62" s="717"/>
      <c r="EA62" s="52"/>
    </row>
    <row r="63" spans="1:131" ht="26.25" customHeight="1" x14ac:dyDescent="0.15">
      <c r="A63" s="57" t="s">
        <v>256</v>
      </c>
      <c r="B63" s="933" t="s">
        <v>381</v>
      </c>
      <c r="C63" s="934"/>
      <c r="D63" s="934"/>
      <c r="E63" s="934"/>
      <c r="F63" s="934"/>
      <c r="G63" s="934"/>
      <c r="H63" s="934"/>
      <c r="I63" s="934"/>
      <c r="J63" s="934"/>
      <c r="K63" s="934"/>
      <c r="L63" s="934"/>
      <c r="M63" s="934"/>
      <c r="N63" s="934"/>
      <c r="O63" s="934"/>
      <c r="P63" s="935"/>
      <c r="Q63" s="943"/>
      <c r="R63" s="944"/>
      <c r="S63" s="944"/>
      <c r="T63" s="944"/>
      <c r="U63" s="944"/>
      <c r="V63" s="944"/>
      <c r="W63" s="944"/>
      <c r="X63" s="944"/>
      <c r="Y63" s="944"/>
      <c r="Z63" s="944"/>
      <c r="AA63" s="944"/>
      <c r="AB63" s="944"/>
      <c r="AC63" s="944"/>
      <c r="AD63" s="944"/>
      <c r="AE63" s="968"/>
      <c r="AF63" s="969">
        <v>32</v>
      </c>
      <c r="AG63" s="945"/>
      <c r="AH63" s="945"/>
      <c r="AI63" s="945"/>
      <c r="AJ63" s="970"/>
      <c r="AK63" s="971"/>
      <c r="AL63" s="944"/>
      <c r="AM63" s="944"/>
      <c r="AN63" s="944"/>
      <c r="AO63" s="944"/>
      <c r="AP63" s="945">
        <f>SUM(AP28:AT62)</f>
        <v>971</v>
      </c>
      <c r="AQ63" s="945"/>
      <c r="AR63" s="945"/>
      <c r="AS63" s="945"/>
      <c r="AT63" s="945"/>
      <c r="AU63" s="945">
        <f>SUM(AU28:AY62)</f>
        <v>485</v>
      </c>
      <c r="AV63" s="945"/>
      <c r="AW63" s="945"/>
      <c r="AX63" s="945"/>
      <c r="AY63" s="945"/>
      <c r="AZ63" s="972"/>
      <c r="BA63" s="972"/>
      <c r="BB63" s="972"/>
      <c r="BC63" s="972"/>
      <c r="BD63" s="972"/>
      <c r="BE63" s="946"/>
      <c r="BF63" s="946"/>
      <c r="BG63" s="946"/>
      <c r="BH63" s="946"/>
      <c r="BI63" s="947"/>
      <c r="BJ63" s="973" t="s">
        <v>204</v>
      </c>
      <c r="BK63" s="940"/>
      <c r="BL63" s="940"/>
      <c r="BM63" s="940"/>
      <c r="BN63" s="974"/>
      <c r="BO63" s="59"/>
      <c r="BP63" s="59"/>
      <c r="BQ63" s="56">
        <v>57</v>
      </c>
      <c r="BR63" s="76"/>
      <c r="BS63" s="711"/>
      <c r="BT63" s="712"/>
      <c r="BU63" s="712"/>
      <c r="BV63" s="712"/>
      <c r="BW63" s="712"/>
      <c r="BX63" s="712"/>
      <c r="BY63" s="712"/>
      <c r="BZ63" s="712"/>
      <c r="CA63" s="712"/>
      <c r="CB63" s="712"/>
      <c r="CC63" s="712"/>
      <c r="CD63" s="712"/>
      <c r="CE63" s="712"/>
      <c r="CF63" s="712"/>
      <c r="CG63" s="71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1"/>
      <c r="DW63" s="712"/>
      <c r="DX63" s="712"/>
      <c r="DY63" s="712"/>
      <c r="DZ63" s="717"/>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11"/>
      <c r="BT64" s="712"/>
      <c r="BU64" s="712"/>
      <c r="BV64" s="712"/>
      <c r="BW64" s="712"/>
      <c r="BX64" s="712"/>
      <c r="BY64" s="712"/>
      <c r="BZ64" s="712"/>
      <c r="CA64" s="712"/>
      <c r="CB64" s="712"/>
      <c r="CC64" s="712"/>
      <c r="CD64" s="712"/>
      <c r="CE64" s="712"/>
      <c r="CF64" s="712"/>
      <c r="CG64" s="71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1"/>
      <c r="DW64" s="712"/>
      <c r="DX64" s="712"/>
      <c r="DY64" s="712"/>
      <c r="DZ64" s="717"/>
      <c r="EA64" s="52"/>
    </row>
    <row r="65" spans="1:131" ht="26.25" customHeight="1" x14ac:dyDescent="0.15">
      <c r="A65" s="60" t="s">
        <v>459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11"/>
      <c r="BT65" s="712"/>
      <c r="BU65" s="712"/>
      <c r="BV65" s="712"/>
      <c r="BW65" s="712"/>
      <c r="BX65" s="712"/>
      <c r="BY65" s="712"/>
      <c r="BZ65" s="712"/>
      <c r="CA65" s="712"/>
      <c r="CB65" s="712"/>
      <c r="CC65" s="712"/>
      <c r="CD65" s="712"/>
      <c r="CE65" s="712"/>
      <c r="CF65" s="712"/>
      <c r="CG65" s="71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1"/>
      <c r="DW65" s="712"/>
      <c r="DX65" s="712"/>
      <c r="DY65" s="712"/>
      <c r="DZ65" s="717"/>
      <c r="EA65" s="52"/>
    </row>
    <row r="66" spans="1:131" ht="26.25" customHeight="1" x14ac:dyDescent="0.15">
      <c r="A66" s="694" t="s">
        <v>454</v>
      </c>
      <c r="B66" s="695"/>
      <c r="C66" s="695"/>
      <c r="D66" s="695"/>
      <c r="E66" s="695"/>
      <c r="F66" s="695"/>
      <c r="G66" s="695"/>
      <c r="H66" s="695"/>
      <c r="I66" s="695"/>
      <c r="J66" s="695"/>
      <c r="K66" s="695"/>
      <c r="L66" s="695"/>
      <c r="M66" s="695"/>
      <c r="N66" s="695"/>
      <c r="O66" s="695"/>
      <c r="P66" s="696"/>
      <c r="Q66" s="686" t="s">
        <v>462</v>
      </c>
      <c r="R66" s="687"/>
      <c r="S66" s="687"/>
      <c r="T66" s="687"/>
      <c r="U66" s="688"/>
      <c r="V66" s="686" t="s">
        <v>463</v>
      </c>
      <c r="W66" s="687"/>
      <c r="X66" s="687"/>
      <c r="Y66" s="687"/>
      <c r="Z66" s="688"/>
      <c r="AA66" s="686" t="s">
        <v>464</v>
      </c>
      <c r="AB66" s="687"/>
      <c r="AC66" s="687"/>
      <c r="AD66" s="687"/>
      <c r="AE66" s="688"/>
      <c r="AF66" s="706" t="s">
        <v>252</v>
      </c>
      <c r="AG66" s="701"/>
      <c r="AH66" s="701"/>
      <c r="AI66" s="701"/>
      <c r="AJ66" s="707"/>
      <c r="AK66" s="686" t="s">
        <v>391</v>
      </c>
      <c r="AL66" s="695"/>
      <c r="AM66" s="695"/>
      <c r="AN66" s="695"/>
      <c r="AO66" s="696"/>
      <c r="AP66" s="686" t="s">
        <v>365</v>
      </c>
      <c r="AQ66" s="687"/>
      <c r="AR66" s="687"/>
      <c r="AS66" s="687"/>
      <c r="AT66" s="688"/>
      <c r="AU66" s="686" t="s">
        <v>468</v>
      </c>
      <c r="AV66" s="687"/>
      <c r="AW66" s="687"/>
      <c r="AX66" s="687"/>
      <c r="AY66" s="688"/>
      <c r="AZ66" s="686" t="s">
        <v>448</v>
      </c>
      <c r="BA66" s="687"/>
      <c r="BB66" s="687"/>
      <c r="BC66" s="687"/>
      <c r="BD66" s="692"/>
      <c r="BE66" s="59"/>
      <c r="BF66" s="59"/>
      <c r="BG66" s="59"/>
      <c r="BH66" s="59"/>
      <c r="BI66" s="59"/>
      <c r="BJ66" s="59"/>
      <c r="BK66" s="59"/>
      <c r="BL66" s="59"/>
      <c r="BM66" s="59"/>
      <c r="BN66" s="59"/>
      <c r="BO66" s="59"/>
      <c r="BP66" s="59"/>
      <c r="BQ66" s="56">
        <v>60</v>
      </c>
      <c r="BR66" s="77"/>
      <c r="BS66" s="926"/>
      <c r="BT66" s="927"/>
      <c r="BU66" s="927"/>
      <c r="BV66" s="927"/>
      <c r="BW66" s="927"/>
      <c r="BX66" s="927"/>
      <c r="BY66" s="927"/>
      <c r="BZ66" s="927"/>
      <c r="CA66" s="927"/>
      <c r="CB66" s="927"/>
      <c r="CC66" s="927"/>
      <c r="CD66" s="927"/>
      <c r="CE66" s="927"/>
      <c r="CF66" s="927"/>
      <c r="CG66" s="928"/>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32"/>
      <c r="EA66" s="52"/>
    </row>
    <row r="67" spans="1:131" ht="26.25" customHeight="1" x14ac:dyDescent="0.15">
      <c r="A67" s="697"/>
      <c r="B67" s="698"/>
      <c r="C67" s="698"/>
      <c r="D67" s="698"/>
      <c r="E67" s="698"/>
      <c r="F67" s="698"/>
      <c r="G67" s="698"/>
      <c r="H67" s="698"/>
      <c r="I67" s="698"/>
      <c r="J67" s="698"/>
      <c r="K67" s="698"/>
      <c r="L67" s="698"/>
      <c r="M67" s="698"/>
      <c r="N67" s="698"/>
      <c r="O67" s="698"/>
      <c r="P67" s="699"/>
      <c r="Q67" s="689"/>
      <c r="R67" s="690"/>
      <c r="S67" s="690"/>
      <c r="T67" s="690"/>
      <c r="U67" s="691"/>
      <c r="V67" s="689"/>
      <c r="W67" s="690"/>
      <c r="X67" s="690"/>
      <c r="Y67" s="690"/>
      <c r="Z67" s="691"/>
      <c r="AA67" s="689"/>
      <c r="AB67" s="690"/>
      <c r="AC67" s="690"/>
      <c r="AD67" s="690"/>
      <c r="AE67" s="691"/>
      <c r="AF67" s="708"/>
      <c r="AG67" s="704"/>
      <c r="AH67" s="704"/>
      <c r="AI67" s="704"/>
      <c r="AJ67" s="709"/>
      <c r="AK67" s="710"/>
      <c r="AL67" s="698"/>
      <c r="AM67" s="698"/>
      <c r="AN67" s="698"/>
      <c r="AO67" s="699"/>
      <c r="AP67" s="689"/>
      <c r="AQ67" s="690"/>
      <c r="AR67" s="690"/>
      <c r="AS67" s="690"/>
      <c r="AT67" s="691"/>
      <c r="AU67" s="689"/>
      <c r="AV67" s="690"/>
      <c r="AW67" s="690"/>
      <c r="AX67" s="690"/>
      <c r="AY67" s="691"/>
      <c r="AZ67" s="689"/>
      <c r="BA67" s="690"/>
      <c r="BB67" s="690"/>
      <c r="BC67" s="690"/>
      <c r="BD67" s="693"/>
      <c r="BE67" s="59"/>
      <c r="BF67" s="59"/>
      <c r="BG67" s="59"/>
      <c r="BH67" s="59"/>
      <c r="BI67" s="59"/>
      <c r="BJ67" s="59"/>
      <c r="BK67" s="59"/>
      <c r="BL67" s="59"/>
      <c r="BM67" s="59"/>
      <c r="BN67" s="59"/>
      <c r="BO67" s="59"/>
      <c r="BP67" s="59"/>
      <c r="BQ67" s="56">
        <v>61</v>
      </c>
      <c r="BR67" s="77"/>
      <c r="BS67" s="926"/>
      <c r="BT67" s="927"/>
      <c r="BU67" s="927"/>
      <c r="BV67" s="927"/>
      <c r="BW67" s="927"/>
      <c r="BX67" s="927"/>
      <c r="BY67" s="927"/>
      <c r="BZ67" s="927"/>
      <c r="CA67" s="927"/>
      <c r="CB67" s="927"/>
      <c r="CC67" s="927"/>
      <c r="CD67" s="927"/>
      <c r="CE67" s="927"/>
      <c r="CF67" s="927"/>
      <c r="CG67" s="928"/>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32"/>
      <c r="EA67" s="52"/>
    </row>
    <row r="68" spans="1:131" ht="26.25" customHeight="1" x14ac:dyDescent="0.15">
      <c r="A68" s="55">
        <v>1</v>
      </c>
      <c r="B68" s="961" t="s">
        <v>344</v>
      </c>
      <c r="C68" s="962"/>
      <c r="D68" s="962"/>
      <c r="E68" s="962"/>
      <c r="F68" s="962"/>
      <c r="G68" s="962"/>
      <c r="H68" s="962"/>
      <c r="I68" s="962"/>
      <c r="J68" s="962"/>
      <c r="K68" s="962"/>
      <c r="L68" s="962"/>
      <c r="M68" s="962"/>
      <c r="N68" s="962"/>
      <c r="O68" s="962"/>
      <c r="P68" s="963"/>
      <c r="Q68" s="964">
        <v>306</v>
      </c>
      <c r="R68" s="965"/>
      <c r="S68" s="965"/>
      <c r="T68" s="965"/>
      <c r="U68" s="965"/>
      <c r="V68" s="965">
        <v>278</v>
      </c>
      <c r="W68" s="965"/>
      <c r="X68" s="965"/>
      <c r="Y68" s="965"/>
      <c r="Z68" s="965"/>
      <c r="AA68" s="965">
        <f t="shared" ref="AA68:AA78" si="0">Q68-V68</f>
        <v>28</v>
      </c>
      <c r="AB68" s="965"/>
      <c r="AC68" s="965"/>
      <c r="AD68" s="965"/>
      <c r="AE68" s="965"/>
      <c r="AF68" s="965">
        <v>28</v>
      </c>
      <c r="AG68" s="965"/>
      <c r="AH68" s="965"/>
      <c r="AI68" s="965"/>
      <c r="AJ68" s="965"/>
      <c r="AK68" s="965" t="s">
        <v>204</v>
      </c>
      <c r="AL68" s="965"/>
      <c r="AM68" s="965"/>
      <c r="AN68" s="965"/>
      <c r="AO68" s="965"/>
      <c r="AP68" s="965" t="s">
        <v>204</v>
      </c>
      <c r="AQ68" s="965"/>
      <c r="AR68" s="965"/>
      <c r="AS68" s="965"/>
      <c r="AT68" s="965"/>
      <c r="AU68" s="965" t="s">
        <v>204</v>
      </c>
      <c r="AV68" s="965"/>
      <c r="AW68" s="965"/>
      <c r="AX68" s="965"/>
      <c r="AY68" s="965"/>
      <c r="AZ68" s="966"/>
      <c r="BA68" s="966"/>
      <c r="BB68" s="966"/>
      <c r="BC68" s="966"/>
      <c r="BD68" s="967"/>
      <c r="BE68" s="59"/>
      <c r="BF68" s="59"/>
      <c r="BG68" s="59"/>
      <c r="BH68" s="59"/>
      <c r="BI68" s="59"/>
      <c r="BJ68" s="59"/>
      <c r="BK68" s="59"/>
      <c r="BL68" s="59"/>
      <c r="BM68" s="59"/>
      <c r="BN68" s="59"/>
      <c r="BO68" s="59"/>
      <c r="BP68" s="59"/>
      <c r="BQ68" s="56">
        <v>62</v>
      </c>
      <c r="BR68" s="77"/>
      <c r="BS68" s="926"/>
      <c r="BT68" s="927"/>
      <c r="BU68" s="927"/>
      <c r="BV68" s="927"/>
      <c r="BW68" s="927"/>
      <c r="BX68" s="927"/>
      <c r="BY68" s="927"/>
      <c r="BZ68" s="927"/>
      <c r="CA68" s="927"/>
      <c r="CB68" s="927"/>
      <c r="CC68" s="927"/>
      <c r="CD68" s="927"/>
      <c r="CE68" s="927"/>
      <c r="CF68" s="927"/>
      <c r="CG68" s="928"/>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32"/>
      <c r="EA68" s="52"/>
    </row>
    <row r="69" spans="1:131" ht="26.25" customHeight="1" x14ac:dyDescent="0.15">
      <c r="A69" s="56">
        <v>2</v>
      </c>
      <c r="B69" s="711" t="s">
        <v>374</v>
      </c>
      <c r="C69" s="712"/>
      <c r="D69" s="712"/>
      <c r="E69" s="712"/>
      <c r="F69" s="712"/>
      <c r="G69" s="712"/>
      <c r="H69" s="712"/>
      <c r="I69" s="712"/>
      <c r="J69" s="712"/>
      <c r="K69" s="712"/>
      <c r="L69" s="712"/>
      <c r="M69" s="712"/>
      <c r="N69" s="712"/>
      <c r="O69" s="712"/>
      <c r="P69" s="713"/>
      <c r="Q69" s="955">
        <v>168</v>
      </c>
      <c r="R69" s="956"/>
      <c r="S69" s="956"/>
      <c r="T69" s="956"/>
      <c r="U69" s="956"/>
      <c r="V69" s="956">
        <v>159</v>
      </c>
      <c r="W69" s="956"/>
      <c r="X69" s="956"/>
      <c r="Y69" s="956"/>
      <c r="Z69" s="956"/>
      <c r="AA69" s="959">
        <f t="shared" si="0"/>
        <v>9</v>
      </c>
      <c r="AB69" s="715"/>
      <c r="AC69" s="715"/>
      <c r="AD69" s="715"/>
      <c r="AE69" s="960"/>
      <c r="AF69" s="956">
        <v>9</v>
      </c>
      <c r="AG69" s="956"/>
      <c r="AH69" s="956"/>
      <c r="AI69" s="956"/>
      <c r="AJ69" s="956"/>
      <c r="AK69" s="956" t="s">
        <v>204</v>
      </c>
      <c r="AL69" s="956"/>
      <c r="AM69" s="956"/>
      <c r="AN69" s="956"/>
      <c r="AO69" s="956"/>
      <c r="AP69" s="956">
        <v>102</v>
      </c>
      <c r="AQ69" s="956"/>
      <c r="AR69" s="956"/>
      <c r="AS69" s="956"/>
      <c r="AT69" s="956"/>
      <c r="AU69" s="956">
        <v>86</v>
      </c>
      <c r="AV69" s="956"/>
      <c r="AW69" s="956"/>
      <c r="AX69" s="956"/>
      <c r="AY69" s="956"/>
      <c r="AZ69" s="957"/>
      <c r="BA69" s="957"/>
      <c r="BB69" s="957"/>
      <c r="BC69" s="957"/>
      <c r="BD69" s="958"/>
      <c r="BE69" s="59"/>
      <c r="BF69" s="59"/>
      <c r="BG69" s="59"/>
      <c r="BH69" s="59"/>
      <c r="BI69" s="59"/>
      <c r="BJ69" s="59"/>
      <c r="BK69" s="59"/>
      <c r="BL69" s="59"/>
      <c r="BM69" s="59"/>
      <c r="BN69" s="59"/>
      <c r="BO69" s="59"/>
      <c r="BP69" s="59"/>
      <c r="BQ69" s="56">
        <v>63</v>
      </c>
      <c r="BR69" s="77"/>
      <c r="BS69" s="926"/>
      <c r="BT69" s="927"/>
      <c r="BU69" s="927"/>
      <c r="BV69" s="927"/>
      <c r="BW69" s="927"/>
      <c r="BX69" s="927"/>
      <c r="BY69" s="927"/>
      <c r="BZ69" s="927"/>
      <c r="CA69" s="927"/>
      <c r="CB69" s="927"/>
      <c r="CC69" s="927"/>
      <c r="CD69" s="927"/>
      <c r="CE69" s="927"/>
      <c r="CF69" s="927"/>
      <c r="CG69" s="928"/>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32"/>
      <c r="EA69" s="52"/>
    </row>
    <row r="70" spans="1:131" ht="26.25" customHeight="1" x14ac:dyDescent="0.15">
      <c r="A70" s="56">
        <v>3</v>
      </c>
      <c r="B70" s="711" t="s">
        <v>80</v>
      </c>
      <c r="C70" s="712"/>
      <c r="D70" s="712"/>
      <c r="E70" s="712"/>
      <c r="F70" s="712"/>
      <c r="G70" s="712"/>
      <c r="H70" s="712"/>
      <c r="I70" s="712"/>
      <c r="J70" s="712"/>
      <c r="K70" s="712"/>
      <c r="L70" s="712"/>
      <c r="M70" s="712"/>
      <c r="N70" s="712"/>
      <c r="O70" s="712"/>
      <c r="P70" s="713"/>
      <c r="Q70" s="955">
        <v>718</v>
      </c>
      <c r="R70" s="956"/>
      <c r="S70" s="956"/>
      <c r="T70" s="956"/>
      <c r="U70" s="956"/>
      <c r="V70" s="956">
        <v>704</v>
      </c>
      <c r="W70" s="956"/>
      <c r="X70" s="956"/>
      <c r="Y70" s="956"/>
      <c r="Z70" s="956"/>
      <c r="AA70" s="959">
        <f t="shared" si="0"/>
        <v>14</v>
      </c>
      <c r="AB70" s="715"/>
      <c r="AC70" s="715"/>
      <c r="AD70" s="715"/>
      <c r="AE70" s="960"/>
      <c r="AF70" s="956">
        <v>14</v>
      </c>
      <c r="AG70" s="956"/>
      <c r="AH70" s="956"/>
      <c r="AI70" s="956"/>
      <c r="AJ70" s="956"/>
      <c r="AK70" s="956" t="s">
        <v>204</v>
      </c>
      <c r="AL70" s="956"/>
      <c r="AM70" s="956"/>
      <c r="AN70" s="956"/>
      <c r="AO70" s="956"/>
      <c r="AP70" s="956">
        <v>12</v>
      </c>
      <c r="AQ70" s="956"/>
      <c r="AR70" s="956"/>
      <c r="AS70" s="956"/>
      <c r="AT70" s="956"/>
      <c r="AU70" s="956">
        <v>3</v>
      </c>
      <c r="AV70" s="956"/>
      <c r="AW70" s="956"/>
      <c r="AX70" s="956"/>
      <c r="AY70" s="956"/>
      <c r="AZ70" s="957"/>
      <c r="BA70" s="957"/>
      <c r="BB70" s="957"/>
      <c r="BC70" s="957"/>
      <c r="BD70" s="958"/>
      <c r="BE70" s="59"/>
      <c r="BF70" s="59"/>
      <c r="BG70" s="59"/>
      <c r="BH70" s="59"/>
      <c r="BI70" s="59"/>
      <c r="BJ70" s="59"/>
      <c r="BK70" s="59"/>
      <c r="BL70" s="59"/>
      <c r="BM70" s="59"/>
      <c r="BN70" s="59"/>
      <c r="BO70" s="59"/>
      <c r="BP70" s="59"/>
      <c r="BQ70" s="56">
        <v>64</v>
      </c>
      <c r="BR70" s="77"/>
      <c r="BS70" s="926"/>
      <c r="BT70" s="927"/>
      <c r="BU70" s="927"/>
      <c r="BV70" s="927"/>
      <c r="BW70" s="927"/>
      <c r="BX70" s="927"/>
      <c r="BY70" s="927"/>
      <c r="BZ70" s="927"/>
      <c r="CA70" s="927"/>
      <c r="CB70" s="927"/>
      <c r="CC70" s="927"/>
      <c r="CD70" s="927"/>
      <c r="CE70" s="927"/>
      <c r="CF70" s="927"/>
      <c r="CG70" s="928"/>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32"/>
      <c r="EA70" s="52"/>
    </row>
    <row r="71" spans="1:131" ht="26.25" customHeight="1" x14ac:dyDescent="0.15">
      <c r="A71" s="56">
        <v>4</v>
      </c>
      <c r="B71" s="711" t="s">
        <v>541</v>
      </c>
      <c r="C71" s="712"/>
      <c r="D71" s="712"/>
      <c r="E71" s="712"/>
      <c r="F71" s="712"/>
      <c r="G71" s="712"/>
      <c r="H71" s="712"/>
      <c r="I71" s="712"/>
      <c r="J71" s="712"/>
      <c r="K71" s="712"/>
      <c r="L71" s="712"/>
      <c r="M71" s="712"/>
      <c r="N71" s="712"/>
      <c r="O71" s="712"/>
      <c r="P71" s="713"/>
      <c r="Q71" s="955">
        <v>16</v>
      </c>
      <c r="R71" s="956"/>
      <c r="S71" s="956"/>
      <c r="T71" s="956"/>
      <c r="U71" s="956"/>
      <c r="V71" s="956">
        <v>16</v>
      </c>
      <c r="W71" s="956"/>
      <c r="X71" s="956"/>
      <c r="Y71" s="956"/>
      <c r="Z71" s="956"/>
      <c r="AA71" s="959">
        <f t="shared" si="0"/>
        <v>0</v>
      </c>
      <c r="AB71" s="715"/>
      <c r="AC71" s="715"/>
      <c r="AD71" s="715"/>
      <c r="AE71" s="960"/>
      <c r="AF71" s="956">
        <v>0</v>
      </c>
      <c r="AG71" s="956"/>
      <c r="AH71" s="956"/>
      <c r="AI71" s="956"/>
      <c r="AJ71" s="956"/>
      <c r="AK71" s="956" t="s">
        <v>204</v>
      </c>
      <c r="AL71" s="956"/>
      <c r="AM71" s="956"/>
      <c r="AN71" s="956"/>
      <c r="AO71" s="956"/>
      <c r="AP71" s="956" t="s">
        <v>204</v>
      </c>
      <c r="AQ71" s="956"/>
      <c r="AR71" s="956"/>
      <c r="AS71" s="956"/>
      <c r="AT71" s="956"/>
      <c r="AU71" s="956" t="s">
        <v>204</v>
      </c>
      <c r="AV71" s="956"/>
      <c r="AW71" s="956"/>
      <c r="AX71" s="956"/>
      <c r="AY71" s="956"/>
      <c r="AZ71" s="957"/>
      <c r="BA71" s="957"/>
      <c r="BB71" s="957"/>
      <c r="BC71" s="957"/>
      <c r="BD71" s="958"/>
      <c r="BE71" s="59"/>
      <c r="BF71" s="59"/>
      <c r="BG71" s="59"/>
      <c r="BH71" s="59"/>
      <c r="BI71" s="59"/>
      <c r="BJ71" s="59"/>
      <c r="BK71" s="59"/>
      <c r="BL71" s="59"/>
      <c r="BM71" s="59"/>
      <c r="BN71" s="59"/>
      <c r="BO71" s="59"/>
      <c r="BP71" s="59"/>
      <c r="BQ71" s="56">
        <v>65</v>
      </c>
      <c r="BR71" s="77"/>
      <c r="BS71" s="926"/>
      <c r="BT71" s="927"/>
      <c r="BU71" s="927"/>
      <c r="BV71" s="927"/>
      <c r="BW71" s="927"/>
      <c r="BX71" s="927"/>
      <c r="BY71" s="927"/>
      <c r="BZ71" s="927"/>
      <c r="CA71" s="927"/>
      <c r="CB71" s="927"/>
      <c r="CC71" s="927"/>
      <c r="CD71" s="927"/>
      <c r="CE71" s="927"/>
      <c r="CF71" s="927"/>
      <c r="CG71" s="928"/>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32"/>
      <c r="EA71" s="52"/>
    </row>
    <row r="72" spans="1:131" ht="26.25" customHeight="1" x14ac:dyDescent="0.15">
      <c r="A72" s="56">
        <v>5</v>
      </c>
      <c r="B72" s="711" t="s">
        <v>363</v>
      </c>
      <c r="C72" s="712"/>
      <c r="D72" s="712"/>
      <c r="E72" s="712"/>
      <c r="F72" s="712"/>
      <c r="G72" s="712"/>
      <c r="H72" s="712"/>
      <c r="I72" s="712"/>
      <c r="J72" s="712"/>
      <c r="K72" s="712"/>
      <c r="L72" s="712"/>
      <c r="M72" s="712"/>
      <c r="N72" s="712"/>
      <c r="O72" s="712"/>
      <c r="P72" s="713"/>
      <c r="Q72" s="955">
        <v>21</v>
      </c>
      <c r="R72" s="956"/>
      <c r="S72" s="956"/>
      <c r="T72" s="956"/>
      <c r="U72" s="956"/>
      <c r="V72" s="956">
        <v>12</v>
      </c>
      <c r="W72" s="956"/>
      <c r="X72" s="956"/>
      <c r="Y72" s="956"/>
      <c r="Z72" s="956"/>
      <c r="AA72" s="959">
        <f t="shared" si="0"/>
        <v>9</v>
      </c>
      <c r="AB72" s="715"/>
      <c r="AC72" s="715"/>
      <c r="AD72" s="715"/>
      <c r="AE72" s="960"/>
      <c r="AF72" s="956">
        <v>9</v>
      </c>
      <c r="AG72" s="956"/>
      <c r="AH72" s="956"/>
      <c r="AI72" s="956"/>
      <c r="AJ72" s="956"/>
      <c r="AK72" s="956" t="s">
        <v>204</v>
      </c>
      <c r="AL72" s="956"/>
      <c r="AM72" s="956"/>
      <c r="AN72" s="956"/>
      <c r="AO72" s="956"/>
      <c r="AP72" s="956" t="s">
        <v>204</v>
      </c>
      <c r="AQ72" s="956"/>
      <c r="AR72" s="956"/>
      <c r="AS72" s="956"/>
      <c r="AT72" s="956"/>
      <c r="AU72" s="956" t="s">
        <v>204</v>
      </c>
      <c r="AV72" s="956"/>
      <c r="AW72" s="956"/>
      <c r="AX72" s="956"/>
      <c r="AY72" s="956"/>
      <c r="AZ72" s="957"/>
      <c r="BA72" s="957"/>
      <c r="BB72" s="957"/>
      <c r="BC72" s="957"/>
      <c r="BD72" s="958"/>
      <c r="BE72" s="59"/>
      <c r="BF72" s="59"/>
      <c r="BG72" s="59"/>
      <c r="BH72" s="59"/>
      <c r="BI72" s="59"/>
      <c r="BJ72" s="59"/>
      <c r="BK72" s="59"/>
      <c r="BL72" s="59"/>
      <c r="BM72" s="59"/>
      <c r="BN72" s="59"/>
      <c r="BO72" s="59"/>
      <c r="BP72" s="59"/>
      <c r="BQ72" s="56">
        <v>66</v>
      </c>
      <c r="BR72" s="77"/>
      <c r="BS72" s="926"/>
      <c r="BT72" s="927"/>
      <c r="BU72" s="927"/>
      <c r="BV72" s="927"/>
      <c r="BW72" s="927"/>
      <c r="BX72" s="927"/>
      <c r="BY72" s="927"/>
      <c r="BZ72" s="927"/>
      <c r="CA72" s="927"/>
      <c r="CB72" s="927"/>
      <c r="CC72" s="927"/>
      <c r="CD72" s="927"/>
      <c r="CE72" s="927"/>
      <c r="CF72" s="927"/>
      <c r="CG72" s="928"/>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32"/>
      <c r="EA72" s="52"/>
    </row>
    <row r="73" spans="1:131" ht="26.25" customHeight="1" x14ac:dyDescent="0.15">
      <c r="A73" s="56">
        <v>6</v>
      </c>
      <c r="B73" s="711" t="s">
        <v>542</v>
      </c>
      <c r="C73" s="712"/>
      <c r="D73" s="712"/>
      <c r="E73" s="712"/>
      <c r="F73" s="712"/>
      <c r="G73" s="712"/>
      <c r="H73" s="712"/>
      <c r="I73" s="712"/>
      <c r="J73" s="712"/>
      <c r="K73" s="712"/>
      <c r="L73" s="712"/>
      <c r="M73" s="712"/>
      <c r="N73" s="712"/>
      <c r="O73" s="712"/>
      <c r="P73" s="713"/>
      <c r="Q73" s="955">
        <v>591</v>
      </c>
      <c r="R73" s="956"/>
      <c r="S73" s="956"/>
      <c r="T73" s="956"/>
      <c r="U73" s="956"/>
      <c r="V73" s="956">
        <v>550</v>
      </c>
      <c r="W73" s="956"/>
      <c r="X73" s="956"/>
      <c r="Y73" s="956"/>
      <c r="Z73" s="956"/>
      <c r="AA73" s="959">
        <f t="shared" si="0"/>
        <v>41</v>
      </c>
      <c r="AB73" s="715"/>
      <c r="AC73" s="715"/>
      <c r="AD73" s="715"/>
      <c r="AE73" s="960"/>
      <c r="AF73" s="956">
        <v>41</v>
      </c>
      <c r="AG73" s="956"/>
      <c r="AH73" s="956"/>
      <c r="AI73" s="956"/>
      <c r="AJ73" s="956"/>
      <c r="AK73" s="956" t="s">
        <v>204</v>
      </c>
      <c r="AL73" s="956"/>
      <c r="AM73" s="956"/>
      <c r="AN73" s="956"/>
      <c r="AO73" s="956"/>
      <c r="AP73" s="956" t="s">
        <v>204</v>
      </c>
      <c r="AQ73" s="956"/>
      <c r="AR73" s="956"/>
      <c r="AS73" s="956"/>
      <c r="AT73" s="956"/>
      <c r="AU73" s="956" t="s">
        <v>204</v>
      </c>
      <c r="AV73" s="956"/>
      <c r="AW73" s="956"/>
      <c r="AX73" s="956"/>
      <c r="AY73" s="956"/>
      <c r="AZ73" s="957"/>
      <c r="BA73" s="957"/>
      <c r="BB73" s="957"/>
      <c r="BC73" s="957"/>
      <c r="BD73" s="958"/>
      <c r="BE73" s="59"/>
      <c r="BF73" s="59"/>
      <c r="BG73" s="59"/>
      <c r="BH73" s="59"/>
      <c r="BI73" s="59"/>
      <c r="BJ73" s="59"/>
      <c r="BK73" s="59"/>
      <c r="BL73" s="59"/>
      <c r="BM73" s="59"/>
      <c r="BN73" s="59"/>
      <c r="BO73" s="59"/>
      <c r="BP73" s="59"/>
      <c r="BQ73" s="56">
        <v>67</v>
      </c>
      <c r="BR73" s="77"/>
      <c r="BS73" s="926"/>
      <c r="BT73" s="927"/>
      <c r="BU73" s="927"/>
      <c r="BV73" s="927"/>
      <c r="BW73" s="927"/>
      <c r="BX73" s="927"/>
      <c r="BY73" s="927"/>
      <c r="BZ73" s="927"/>
      <c r="CA73" s="927"/>
      <c r="CB73" s="927"/>
      <c r="CC73" s="927"/>
      <c r="CD73" s="927"/>
      <c r="CE73" s="927"/>
      <c r="CF73" s="927"/>
      <c r="CG73" s="928"/>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32"/>
      <c r="EA73" s="52"/>
    </row>
    <row r="74" spans="1:131" ht="26.25" customHeight="1" x14ac:dyDescent="0.15">
      <c r="A74" s="56">
        <v>7</v>
      </c>
      <c r="B74" s="711" t="s">
        <v>543</v>
      </c>
      <c r="C74" s="712"/>
      <c r="D74" s="712"/>
      <c r="E74" s="712"/>
      <c r="F74" s="712"/>
      <c r="G74" s="712"/>
      <c r="H74" s="712"/>
      <c r="I74" s="712"/>
      <c r="J74" s="712"/>
      <c r="K74" s="712"/>
      <c r="L74" s="712"/>
      <c r="M74" s="712"/>
      <c r="N74" s="712"/>
      <c r="O74" s="712"/>
      <c r="P74" s="713"/>
      <c r="Q74" s="955">
        <v>131</v>
      </c>
      <c r="R74" s="956"/>
      <c r="S74" s="956"/>
      <c r="T74" s="956"/>
      <c r="U74" s="956"/>
      <c r="V74" s="956">
        <v>122</v>
      </c>
      <c r="W74" s="956"/>
      <c r="X74" s="956"/>
      <c r="Y74" s="956"/>
      <c r="Z74" s="956"/>
      <c r="AA74" s="959">
        <f t="shared" si="0"/>
        <v>9</v>
      </c>
      <c r="AB74" s="715"/>
      <c r="AC74" s="715"/>
      <c r="AD74" s="715"/>
      <c r="AE74" s="960"/>
      <c r="AF74" s="956">
        <v>9</v>
      </c>
      <c r="AG74" s="956"/>
      <c r="AH74" s="956"/>
      <c r="AI74" s="956"/>
      <c r="AJ74" s="956"/>
      <c r="AK74" s="956" t="s">
        <v>204</v>
      </c>
      <c r="AL74" s="956"/>
      <c r="AM74" s="956"/>
      <c r="AN74" s="956"/>
      <c r="AO74" s="956"/>
      <c r="AP74" s="956" t="s">
        <v>204</v>
      </c>
      <c r="AQ74" s="956"/>
      <c r="AR74" s="956"/>
      <c r="AS74" s="956"/>
      <c r="AT74" s="956"/>
      <c r="AU74" s="956" t="s">
        <v>204</v>
      </c>
      <c r="AV74" s="956"/>
      <c r="AW74" s="956"/>
      <c r="AX74" s="956"/>
      <c r="AY74" s="956"/>
      <c r="AZ74" s="957"/>
      <c r="BA74" s="957"/>
      <c r="BB74" s="957"/>
      <c r="BC74" s="957"/>
      <c r="BD74" s="958"/>
      <c r="BE74" s="59"/>
      <c r="BF74" s="59"/>
      <c r="BG74" s="59"/>
      <c r="BH74" s="59"/>
      <c r="BI74" s="59"/>
      <c r="BJ74" s="59"/>
      <c r="BK74" s="59"/>
      <c r="BL74" s="59"/>
      <c r="BM74" s="59"/>
      <c r="BN74" s="59"/>
      <c r="BO74" s="59"/>
      <c r="BP74" s="59"/>
      <c r="BQ74" s="56">
        <v>68</v>
      </c>
      <c r="BR74" s="77"/>
      <c r="BS74" s="926"/>
      <c r="BT74" s="927"/>
      <c r="BU74" s="927"/>
      <c r="BV74" s="927"/>
      <c r="BW74" s="927"/>
      <c r="BX74" s="927"/>
      <c r="BY74" s="927"/>
      <c r="BZ74" s="927"/>
      <c r="CA74" s="927"/>
      <c r="CB74" s="927"/>
      <c r="CC74" s="927"/>
      <c r="CD74" s="927"/>
      <c r="CE74" s="927"/>
      <c r="CF74" s="927"/>
      <c r="CG74" s="928"/>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32"/>
      <c r="EA74" s="52"/>
    </row>
    <row r="75" spans="1:131" ht="26.25" customHeight="1" x14ac:dyDescent="0.15">
      <c r="A75" s="56">
        <v>8</v>
      </c>
      <c r="B75" s="711" t="s">
        <v>544</v>
      </c>
      <c r="C75" s="712"/>
      <c r="D75" s="712"/>
      <c r="E75" s="712"/>
      <c r="F75" s="712"/>
      <c r="G75" s="712"/>
      <c r="H75" s="712"/>
      <c r="I75" s="712"/>
      <c r="J75" s="712"/>
      <c r="K75" s="712"/>
      <c r="L75" s="712"/>
      <c r="M75" s="712"/>
      <c r="N75" s="712"/>
      <c r="O75" s="712"/>
      <c r="P75" s="713"/>
      <c r="Q75" s="714">
        <v>5084</v>
      </c>
      <c r="R75" s="715"/>
      <c r="S75" s="715"/>
      <c r="T75" s="715"/>
      <c r="U75" s="960"/>
      <c r="V75" s="959">
        <v>4696</v>
      </c>
      <c r="W75" s="715"/>
      <c r="X75" s="715"/>
      <c r="Y75" s="715"/>
      <c r="Z75" s="960"/>
      <c r="AA75" s="959">
        <f t="shared" si="0"/>
        <v>388</v>
      </c>
      <c r="AB75" s="715"/>
      <c r="AC75" s="715"/>
      <c r="AD75" s="715"/>
      <c r="AE75" s="960"/>
      <c r="AF75" s="959">
        <v>388</v>
      </c>
      <c r="AG75" s="715"/>
      <c r="AH75" s="715"/>
      <c r="AI75" s="715"/>
      <c r="AJ75" s="960"/>
      <c r="AK75" s="959">
        <v>3</v>
      </c>
      <c r="AL75" s="715"/>
      <c r="AM75" s="715"/>
      <c r="AN75" s="715"/>
      <c r="AO75" s="960"/>
      <c r="AP75" s="959" t="s">
        <v>204</v>
      </c>
      <c r="AQ75" s="715"/>
      <c r="AR75" s="715"/>
      <c r="AS75" s="715"/>
      <c r="AT75" s="960"/>
      <c r="AU75" s="959" t="s">
        <v>204</v>
      </c>
      <c r="AV75" s="715"/>
      <c r="AW75" s="715"/>
      <c r="AX75" s="715"/>
      <c r="AY75" s="960"/>
      <c r="AZ75" s="957"/>
      <c r="BA75" s="957"/>
      <c r="BB75" s="957"/>
      <c r="BC75" s="957"/>
      <c r="BD75" s="958"/>
      <c r="BE75" s="59"/>
      <c r="BF75" s="59"/>
      <c r="BG75" s="59"/>
      <c r="BH75" s="59"/>
      <c r="BI75" s="59"/>
      <c r="BJ75" s="59"/>
      <c r="BK75" s="59"/>
      <c r="BL75" s="59"/>
      <c r="BM75" s="59"/>
      <c r="BN75" s="59"/>
      <c r="BO75" s="59"/>
      <c r="BP75" s="59"/>
      <c r="BQ75" s="56">
        <v>69</v>
      </c>
      <c r="BR75" s="77"/>
      <c r="BS75" s="926"/>
      <c r="BT75" s="927"/>
      <c r="BU75" s="927"/>
      <c r="BV75" s="927"/>
      <c r="BW75" s="927"/>
      <c r="BX75" s="927"/>
      <c r="BY75" s="927"/>
      <c r="BZ75" s="927"/>
      <c r="CA75" s="927"/>
      <c r="CB75" s="927"/>
      <c r="CC75" s="927"/>
      <c r="CD75" s="927"/>
      <c r="CE75" s="927"/>
      <c r="CF75" s="927"/>
      <c r="CG75" s="928"/>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32"/>
      <c r="EA75" s="52"/>
    </row>
    <row r="76" spans="1:131" ht="26.25" customHeight="1" x14ac:dyDescent="0.15">
      <c r="A76" s="56">
        <v>9</v>
      </c>
      <c r="B76" s="711" t="s">
        <v>545</v>
      </c>
      <c r="C76" s="712"/>
      <c r="D76" s="712"/>
      <c r="E76" s="712"/>
      <c r="F76" s="712"/>
      <c r="G76" s="712"/>
      <c r="H76" s="712"/>
      <c r="I76" s="712"/>
      <c r="J76" s="712"/>
      <c r="K76" s="712"/>
      <c r="L76" s="712"/>
      <c r="M76" s="712"/>
      <c r="N76" s="712"/>
      <c r="O76" s="712"/>
      <c r="P76" s="713"/>
      <c r="Q76" s="714">
        <v>7</v>
      </c>
      <c r="R76" s="715"/>
      <c r="S76" s="715"/>
      <c r="T76" s="715"/>
      <c r="U76" s="960"/>
      <c r="V76" s="959">
        <v>7</v>
      </c>
      <c r="W76" s="715"/>
      <c r="X76" s="715"/>
      <c r="Y76" s="715"/>
      <c r="Z76" s="960"/>
      <c r="AA76" s="959">
        <f t="shared" si="0"/>
        <v>0</v>
      </c>
      <c r="AB76" s="715"/>
      <c r="AC76" s="715"/>
      <c r="AD76" s="715"/>
      <c r="AE76" s="960"/>
      <c r="AF76" s="959">
        <v>0</v>
      </c>
      <c r="AG76" s="715"/>
      <c r="AH76" s="715"/>
      <c r="AI76" s="715"/>
      <c r="AJ76" s="960"/>
      <c r="AK76" s="959" t="s">
        <v>204</v>
      </c>
      <c r="AL76" s="715"/>
      <c r="AM76" s="715"/>
      <c r="AN76" s="715"/>
      <c r="AO76" s="960"/>
      <c r="AP76" s="959" t="s">
        <v>204</v>
      </c>
      <c r="AQ76" s="715"/>
      <c r="AR76" s="715"/>
      <c r="AS76" s="715"/>
      <c r="AT76" s="960"/>
      <c r="AU76" s="959" t="s">
        <v>204</v>
      </c>
      <c r="AV76" s="715"/>
      <c r="AW76" s="715"/>
      <c r="AX76" s="715"/>
      <c r="AY76" s="960"/>
      <c r="AZ76" s="957"/>
      <c r="BA76" s="957"/>
      <c r="BB76" s="957"/>
      <c r="BC76" s="957"/>
      <c r="BD76" s="958"/>
      <c r="BE76" s="59"/>
      <c r="BF76" s="59"/>
      <c r="BG76" s="59"/>
      <c r="BH76" s="59"/>
      <c r="BI76" s="59"/>
      <c r="BJ76" s="59"/>
      <c r="BK76" s="59"/>
      <c r="BL76" s="59"/>
      <c r="BM76" s="59"/>
      <c r="BN76" s="59"/>
      <c r="BO76" s="59"/>
      <c r="BP76" s="59"/>
      <c r="BQ76" s="56">
        <v>70</v>
      </c>
      <c r="BR76" s="77"/>
      <c r="BS76" s="926"/>
      <c r="BT76" s="927"/>
      <c r="BU76" s="927"/>
      <c r="BV76" s="927"/>
      <c r="BW76" s="927"/>
      <c r="BX76" s="927"/>
      <c r="BY76" s="927"/>
      <c r="BZ76" s="927"/>
      <c r="CA76" s="927"/>
      <c r="CB76" s="927"/>
      <c r="CC76" s="927"/>
      <c r="CD76" s="927"/>
      <c r="CE76" s="927"/>
      <c r="CF76" s="927"/>
      <c r="CG76" s="928"/>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32"/>
      <c r="EA76" s="52"/>
    </row>
    <row r="77" spans="1:131" ht="26.25" customHeight="1" x14ac:dyDescent="0.15">
      <c r="A77" s="56">
        <v>10</v>
      </c>
      <c r="B77" s="711" t="s">
        <v>450</v>
      </c>
      <c r="C77" s="712"/>
      <c r="D77" s="712"/>
      <c r="E77" s="712"/>
      <c r="F77" s="712"/>
      <c r="G77" s="712"/>
      <c r="H77" s="712"/>
      <c r="I77" s="712"/>
      <c r="J77" s="712"/>
      <c r="K77" s="712"/>
      <c r="L77" s="712"/>
      <c r="M77" s="712"/>
      <c r="N77" s="712"/>
      <c r="O77" s="712"/>
      <c r="P77" s="713"/>
      <c r="Q77" s="714">
        <v>61</v>
      </c>
      <c r="R77" s="715"/>
      <c r="S77" s="715"/>
      <c r="T77" s="715"/>
      <c r="U77" s="960"/>
      <c r="V77" s="959">
        <v>51</v>
      </c>
      <c r="W77" s="715"/>
      <c r="X77" s="715"/>
      <c r="Y77" s="715"/>
      <c r="Z77" s="960"/>
      <c r="AA77" s="959">
        <f t="shared" si="0"/>
        <v>10</v>
      </c>
      <c r="AB77" s="715"/>
      <c r="AC77" s="715"/>
      <c r="AD77" s="715"/>
      <c r="AE77" s="960"/>
      <c r="AF77" s="959">
        <v>10</v>
      </c>
      <c r="AG77" s="715"/>
      <c r="AH77" s="715"/>
      <c r="AI77" s="715"/>
      <c r="AJ77" s="960"/>
      <c r="AK77" s="959" t="s">
        <v>204</v>
      </c>
      <c r="AL77" s="715"/>
      <c r="AM77" s="715"/>
      <c r="AN77" s="715"/>
      <c r="AO77" s="960"/>
      <c r="AP77" s="959" t="s">
        <v>204</v>
      </c>
      <c r="AQ77" s="715"/>
      <c r="AR77" s="715"/>
      <c r="AS77" s="715"/>
      <c r="AT77" s="960"/>
      <c r="AU77" s="959" t="s">
        <v>204</v>
      </c>
      <c r="AV77" s="715"/>
      <c r="AW77" s="715"/>
      <c r="AX77" s="715"/>
      <c r="AY77" s="960"/>
      <c r="AZ77" s="957"/>
      <c r="BA77" s="957"/>
      <c r="BB77" s="957"/>
      <c r="BC77" s="957"/>
      <c r="BD77" s="958"/>
      <c r="BE77" s="59"/>
      <c r="BF77" s="59"/>
      <c r="BG77" s="59"/>
      <c r="BH77" s="59"/>
      <c r="BI77" s="59"/>
      <c r="BJ77" s="59"/>
      <c r="BK77" s="59"/>
      <c r="BL77" s="59"/>
      <c r="BM77" s="59"/>
      <c r="BN77" s="59"/>
      <c r="BO77" s="59"/>
      <c r="BP77" s="59"/>
      <c r="BQ77" s="56">
        <v>71</v>
      </c>
      <c r="BR77" s="77"/>
      <c r="BS77" s="926"/>
      <c r="BT77" s="927"/>
      <c r="BU77" s="927"/>
      <c r="BV77" s="927"/>
      <c r="BW77" s="927"/>
      <c r="BX77" s="927"/>
      <c r="BY77" s="927"/>
      <c r="BZ77" s="927"/>
      <c r="CA77" s="927"/>
      <c r="CB77" s="927"/>
      <c r="CC77" s="927"/>
      <c r="CD77" s="927"/>
      <c r="CE77" s="927"/>
      <c r="CF77" s="927"/>
      <c r="CG77" s="928"/>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32"/>
      <c r="EA77" s="52"/>
    </row>
    <row r="78" spans="1:131" ht="26.25" customHeight="1" x14ac:dyDescent="0.15">
      <c r="A78" s="56">
        <v>11</v>
      </c>
      <c r="B78" s="711" t="s">
        <v>250</v>
      </c>
      <c r="C78" s="712"/>
      <c r="D78" s="712"/>
      <c r="E78" s="712"/>
      <c r="F78" s="712"/>
      <c r="G78" s="712"/>
      <c r="H78" s="712"/>
      <c r="I78" s="712"/>
      <c r="J78" s="712"/>
      <c r="K78" s="712"/>
      <c r="L78" s="712"/>
      <c r="M78" s="712"/>
      <c r="N78" s="712"/>
      <c r="O78" s="712"/>
      <c r="P78" s="713"/>
      <c r="Q78" s="955">
        <v>147690</v>
      </c>
      <c r="R78" s="956"/>
      <c r="S78" s="956"/>
      <c r="T78" s="956"/>
      <c r="U78" s="956"/>
      <c r="V78" s="956">
        <v>143296</v>
      </c>
      <c r="W78" s="956"/>
      <c r="X78" s="956"/>
      <c r="Y78" s="956"/>
      <c r="Z78" s="956"/>
      <c r="AA78" s="959">
        <f t="shared" si="0"/>
        <v>4394</v>
      </c>
      <c r="AB78" s="715"/>
      <c r="AC78" s="715"/>
      <c r="AD78" s="715"/>
      <c r="AE78" s="960"/>
      <c r="AF78" s="956">
        <v>4394</v>
      </c>
      <c r="AG78" s="956"/>
      <c r="AH78" s="956"/>
      <c r="AI78" s="956"/>
      <c r="AJ78" s="956"/>
      <c r="AK78" s="956" t="s">
        <v>204</v>
      </c>
      <c r="AL78" s="956"/>
      <c r="AM78" s="956"/>
      <c r="AN78" s="956"/>
      <c r="AO78" s="956"/>
      <c r="AP78" s="956" t="s">
        <v>204</v>
      </c>
      <c r="AQ78" s="956"/>
      <c r="AR78" s="956"/>
      <c r="AS78" s="956"/>
      <c r="AT78" s="956"/>
      <c r="AU78" s="956" t="s">
        <v>204</v>
      </c>
      <c r="AV78" s="956"/>
      <c r="AW78" s="956"/>
      <c r="AX78" s="956"/>
      <c r="AY78" s="956"/>
      <c r="AZ78" s="957"/>
      <c r="BA78" s="957"/>
      <c r="BB78" s="957"/>
      <c r="BC78" s="957"/>
      <c r="BD78" s="958"/>
      <c r="BE78" s="59"/>
      <c r="BF78" s="59"/>
      <c r="BG78" s="59"/>
      <c r="BH78" s="59"/>
      <c r="BI78" s="59"/>
      <c r="BJ78" s="52"/>
      <c r="BK78" s="52"/>
      <c r="BL78" s="52"/>
      <c r="BM78" s="52"/>
      <c r="BN78" s="52"/>
      <c r="BO78" s="59"/>
      <c r="BP78" s="59"/>
      <c r="BQ78" s="56">
        <v>72</v>
      </c>
      <c r="BR78" s="77"/>
      <c r="BS78" s="926"/>
      <c r="BT78" s="927"/>
      <c r="BU78" s="927"/>
      <c r="BV78" s="927"/>
      <c r="BW78" s="927"/>
      <c r="BX78" s="927"/>
      <c r="BY78" s="927"/>
      <c r="BZ78" s="927"/>
      <c r="CA78" s="927"/>
      <c r="CB78" s="927"/>
      <c r="CC78" s="927"/>
      <c r="CD78" s="927"/>
      <c r="CE78" s="927"/>
      <c r="CF78" s="927"/>
      <c r="CG78" s="928"/>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32"/>
      <c r="EA78" s="52"/>
    </row>
    <row r="79" spans="1:131" ht="26.25" customHeight="1" x14ac:dyDescent="0.15">
      <c r="A79" s="56">
        <v>12</v>
      </c>
      <c r="B79" s="711"/>
      <c r="C79" s="712"/>
      <c r="D79" s="712"/>
      <c r="E79" s="712"/>
      <c r="F79" s="712"/>
      <c r="G79" s="712"/>
      <c r="H79" s="712"/>
      <c r="I79" s="712"/>
      <c r="J79" s="712"/>
      <c r="K79" s="712"/>
      <c r="L79" s="712"/>
      <c r="M79" s="712"/>
      <c r="N79" s="712"/>
      <c r="O79" s="712"/>
      <c r="P79" s="713"/>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59"/>
      <c r="BF79" s="59"/>
      <c r="BG79" s="59"/>
      <c r="BH79" s="59"/>
      <c r="BI79" s="59"/>
      <c r="BJ79" s="52"/>
      <c r="BK79" s="52"/>
      <c r="BL79" s="52"/>
      <c r="BM79" s="52"/>
      <c r="BN79" s="52"/>
      <c r="BO79" s="59"/>
      <c r="BP79" s="59"/>
      <c r="BQ79" s="56">
        <v>73</v>
      </c>
      <c r="BR79" s="77"/>
      <c r="BS79" s="926"/>
      <c r="BT79" s="927"/>
      <c r="BU79" s="927"/>
      <c r="BV79" s="927"/>
      <c r="BW79" s="927"/>
      <c r="BX79" s="927"/>
      <c r="BY79" s="927"/>
      <c r="BZ79" s="927"/>
      <c r="CA79" s="927"/>
      <c r="CB79" s="927"/>
      <c r="CC79" s="927"/>
      <c r="CD79" s="927"/>
      <c r="CE79" s="927"/>
      <c r="CF79" s="927"/>
      <c r="CG79" s="928"/>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32"/>
      <c r="EA79" s="52"/>
    </row>
    <row r="80" spans="1:131" ht="26.25" customHeight="1" x14ac:dyDescent="0.15">
      <c r="A80" s="56">
        <v>13</v>
      </c>
      <c r="B80" s="711"/>
      <c r="C80" s="712"/>
      <c r="D80" s="712"/>
      <c r="E80" s="712"/>
      <c r="F80" s="712"/>
      <c r="G80" s="712"/>
      <c r="H80" s="712"/>
      <c r="I80" s="712"/>
      <c r="J80" s="712"/>
      <c r="K80" s="712"/>
      <c r="L80" s="712"/>
      <c r="M80" s="712"/>
      <c r="N80" s="712"/>
      <c r="O80" s="712"/>
      <c r="P80" s="713"/>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59"/>
      <c r="BF80" s="59"/>
      <c r="BG80" s="59"/>
      <c r="BH80" s="59"/>
      <c r="BI80" s="59"/>
      <c r="BJ80" s="59"/>
      <c r="BK80" s="59"/>
      <c r="BL80" s="59"/>
      <c r="BM80" s="59"/>
      <c r="BN80" s="59"/>
      <c r="BO80" s="59"/>
      <c r="BP80" s="59"/>
      <c r="BQ80" s="56">
        <v>74</v>
      </c>
      <c r="BR80" s="77"/>
      <c r="BS80" s="926"/>
      <c r="BT80" s="927"/>
      <c r="BU80" s="927"/>
      <c r="BV80" s="927"/>
      <c r="BW80" s="927"/>
      <c r="BX80" s="927"/>
      <c r="BY80" s="927"/>
      <c r="BZ80" s="927"/>
      <c r="CA80" s="927"/>
      <c r="CB80" s="927"/>
      <c r="CC80" s="927"/>
      <c r="CD80" s="927"/>
      <c r="CE80" s="927"/>
      <c r="CF80" s="927"/>
      <c r="CG80" s="928"/>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32"/>
      <c r="EA80" s="52"/>
    </row>
    <row r="81" spans="1:131" ht="26.25" customHeight="1" x14ac:dyDescent="0.15">
      <c r="A81" s="56">
        <v>14</v>
      </c>
      <c r="B81" s="711"/>
      <c r="C81" s="712"/>
      <c r="D81" s="712"/>
      <c r="E81" s="712"/>
      <c r="F81" s="712"/>
      <c r="G81" s="712"/>
      <c r="H81" s="712"/>
      <c r="I81" s="712"/>
      <c r="J81" s="712"/>
      <c r="K81" s="712"/>
      <c r="L81" s="712"/>
      <c r="M81" s="712"/>
      <c r="N81" s="712"/>
      <c r="O81" s="712"/>
      <c r="P81" s="713"/>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59"/>
      <c r="BF81" s="59"/>
      <c r="BG81" s="59"/>
      <c r="BH81" s="59"/>
      <c r="BI81" s="59"/>
      <c r="BJ81" s="59"/>
      <c r="BK81" s="59"/>
      <c r="BL81" s="59"/>
      <c r="BM81" s="59"/>
      <c r="BN81" s="59"/>
      <c r="BO81" s="59"/>
      <c r="BP81" s="59"/>
      <c r="BQ81" s="56">
        <v>75</v>
      </c>
      <c r="BR81" s="77"/>
      <c r="BS81" s="926"/>
      <c r="BT81" s="927"/>
      <c r="BU81" s="927"/>
      <c r="BV81" s="927"/>
      <c r="BW81" s="927"/>
      <c r="BX81" s="927"/>
      <c r="BY81" s="927"/>
      <c r="BZ81" s="927"/>
      <c r="CA81" s="927"/>
      <c r="CB81" s="927"/>
      <c r="CC81" s="927"/>
      <c r="CD81" s="927"/>
      <c r="CE81" s="927"/>
      <c r="CF81" s="927"/>
      <c r="CG81" s="928"/>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32"/>
      <c r="EA81" s="52"/>
    </row>
    <row r="82" spans="1:131" ht="26.25" customHeight="1" x14ac:dyDescent="0.15">
      <c r="A82" s="56">
        <v>15</v>
      </c>
      <c r="B82" s="711"/>
      <c r="C82" s="712"/>
      <c r="D82" s="712"/>
      <c r="E82" s="712"/>
      <c r="F82" s="712"/>
      <c r="G82" s="712"/>
      <c r="H82" s="712"/>
      <c r="I82" s="712"/>
      <c r="J82" s="712"/>
      <c r="K82" s="712"/>
      <c r="L82" s="712"/>
      <c r="M82" s="712"/>
      <c r="N82" s="712"/>
      <c r="O82" s="712"/>
      <c r="P82" s="713"/>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59"/>
      <c r="BF82" s="59"/>
      <c r="BG82" s="59"/>
      <c r="BH82" s="59"/>
      <c r="BI82" s="59"/>
      <c r="BJ82" s="59"/>
      <c r="BK82" s="59"/>
      <c r="BL82" s="59"/>
      <c r="BM82" s="59"/>
      <c r="BN82" s="59"/>
      <c r="BO82" s="59"/>
      <c r="BP82" s="59"/>
      <c r="BQ82" s="56">
        <v>76</v>
      </c>
      <c r="BR82" s="77"/>
      <c r="BS82" s="926"/>
      <c r="BT82" s="927"/>
      <c r="BU82" s="927"/>
      <c r="BV82" s="927"/>
      <c r="BW82" s="927"/>
      <c r="BX82" s="927"/>
      <c r="BY82" s="927"/>
      <c r="BZ82" s="927"/>
      <c r="CA82" s="927"/>
      <c r="CB82" s="927"/>
      <c r="CC82" s="927"/>
      <c r="CD82" s="927"/>
      <c r="CE82" s="927"/>
      <c r="CF82" s="927"/>
      <c r="CG82" s="928"/>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32"/>
      <c r="EA82" s="52"/>
    </row>
    <row r="83" spans="1:131" ht="26.25" customHeight="1" x14ac:dyDescent="0.15">
      <c r="A83" s="56">
        <v>16</v>
      </c>
      <c r="B83" s="711"/>
      <c r="C83" s="712"/>
      <c r="D83" s="712"/>
      <c r="E83" s="712"/>
      <c r="F83" s="712"/>
      <c r="G83" s="712"/>
      <c r="H83" s="712"/>
      <c r="I83" s="712"/>
      <c r="J83" s="712"/>
      <c r="K83" s="712"/>
      <c r="L83" s="712"/>
      <c r="M83" s="712"/>
      <c r="N83" s="712"/>
      <c r="O83" s="712"/>
      <c r="P83" s="713"/>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59"/>
      <c r="BF83" s="59"/>
      <c r="BG83" s="59"/>
      <c r="BH83" s="59"/>
      <c r="BI83" s="59"/>
      <c r="BJ83" s="59"/>
      <c r="BK83" s="59"/>
      <c r="BL83" s="59"/>
      <c r="BM83" s="59"/>
      <c r="BN83" s="59"/>
      <c r="BO83" s="59"/>
      <c r="BP83" s="59"/>
      <c r="BQ83" s="56">
        <v>77</v>
      </c>
      <c r="BR83" s="77"/>
      <c r="BS83" s="926"/>
      <c r="BT83" s="927"/>
      <c r="BU83" s="927"/>
      <c r="BV83" s="927"/>
      <c r="BW83" s="927"/>
      <c r="BX83" s="927"/>
      <c r="BY83" s="927"/>
      <c r="BZ83" s="927"/>
      <c r="CA83" s="927"/>
      <c r="CB83" s="927"/>
      <c r="CC83" s="927"/>
      <c r="CD83" s="927"/>
      <c r="CE83" s="927"/>
      <c r="CF83" s="927"/>
      <c r="CG83" s="928"/>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32"/>
      <c r="EA83" s="52"/>
    </row>
    <row r="84" spans="1:131" ht="26.25" customHeight="1" x14ac:dyDescent="0.15">
      <c r="A84" s="56">
        <v>17</v>
      </c>
      <c r="B84" s="711"/>
      <c r="C84" s="712"/>
      <c r="D84" s="712"/>
      <c r="E84" s="712"/>
      <c r="F84" s="712"/>
      <c r="G84" s="712"/>
      <c r="H84" s="712"/>
      <c r="I84" s="712"/>
      <c r="J84" s="712"/>
      <c r="K84" s="712"/>
      <c r="L84" s="712"/>
      <c r="M84" s="712"/>
      <c r="N84" s="712"/>
      <c r="O84" s="712"/>
      <c r="P84" s="713"/>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59"/>
      <c r="BF84" s="59"/>
      <c r="BG84" s="59"/>
      <c r="BH84" s="59"/>
      <c r="BI84" s="59"/>
      <c r="BJ84" s="59"/>
      <c r="BK84" s="59"/>
      <c r="BL84" s="59"/>
      <c r="BM84" s="59"/>
      <c r="BN84" s="59"/>
      <c r="BO84" s="59"/>
      <c r="BP84" s="59"/>
      <c r="BQ84" s="56">
        <v>78</v>
      </c>
      <c r="BR84" s="77"/>
      <c r="BS84" s="926"/>
      <c r="BT84" s="927"/>
      <c r="BU84" s="927"/>
      <c r="BV84" s="927"/>
      <c r="BW84" s="927"/>
      <c r="BX84" s="927"/>
      <c r="BY84" s="927"/>
      <c r="BZ84" s="927"/>
      <c r="CA84" s="927"/>
      <c r="CB84" s="927"/>
      <c r="CC84" s="927"/>
      <c r="CD84" s="927"/>
      <c r="CE84" s="927"/>
      <c r="CF84" s="927"/>
      <c r="CG84" s="928"/>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32"/>
      <c r="EA84" s="52"/>
    </row>
    <row r="85" spans="1:131" ht="26.25" customHeight="1" x14ac:dyDescent="0.15">
      <c r="A85" s="56">
        <v>18</v>
      </c>
      <c r="B85" s="711"/>
      <c r="C85" s="712"/>
      <c r="D85" s="712"/>
      <c r="E85" s="712"/>
      <c r="F85" s="712"/>
      <c r="G85" s="712"/>
      <c r="H85" s="712"/>
      <c r="I85" s="712"/>
      <c r="J85" s="712"/>
      <c r="K85" s="712"/>
      <c r="L85" s="712"/>
      <c r="M85" s="712"/>
      <c r="N85" s="712"/>
      <c r="O85" s="712"/>
      <c r="P85" s="713"/>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59"/>
      <c r="BF85" s="59"/>
      <c r="BG85" s="59"/>
      <c r="BH85" s="59"/>
      <c r="BI85" s="59"/>
      <c r="BJ85" s="59"/>
      <c r="BK85" s="59"/>
      <c r="BL85" s="59"/>
      <c r="BM85" s="59"/>
      <c r="BN85" s="59"/>
      <c r="BO85" s="59"/>
      <c r="BP85" s="59"/>
      <c r="BQ85" s="56">
        <v>79</v>
      </c>
      <c r="BR85" s="77"/>
      <c r="BS85" s="926"/>
      <c r="BT85" s="927"/>
      <c r="BU85" s="927"/>
      <c r="BV85" s="927"/>
      <c r="BW85" s="927"/>
      <c r="BX85" s="927"/>
      <c r="BY85" s="927"/>
      <c r="BZ85" s="927"/>
      <c r="CA85" s="927"/>
      <c r="CB85" s="927"/>
      <c r="CC85" s="927"/>
      <c r="CD85" s="927"/>
      <c r="CE85" s="927"/>
      <c r="CF85" s="927"/>
      <c r="CG85" s="928"/>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32"/>
      <c r="EA85" s="52"/>
    </row>
    <row r="86" spans="1:131" ht="26.25" customHeight="1" x14ac:dyDescent="0.15">
      <c r="A86" s="56">
        <v>19</v>
      </c>
      <c r="B86" s="711"/>
      <c r="C86" s="712"/>
      <c r="D86" s="712"/>
      <c r="E86" s="712"/>
      <c r="F86" s="712"/>
      <c r="G86" s="712"/>
      <c r="H86" s="712"/>
      <c r="I86" s="712"/>
      <c r="J86" s="712"/>
      <c r="K86" s="712"/>
      <c r="L86" s="712"/>
      <c r="M86" s="712"/>
      <c r="N86" s="712"/>
      <c r="O86" s="712"/>
      <c r="P86" s="713"/>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59"/>
      <c r="BF86" s="59"/>
      <c r="BG86" s="59"/>
      <c r="BH86" s="59"/>
      <c r="BI86" s="59"/>
      <c r="BJ86" s="59"/>
      <c r="BK86" s="59"/>
      <c r="BL86" s="59"/>
      <c r="BM86" s="59"/>
      <c r="BN86" s="59"/>
      <c r="BO86" s="59"/>
      <c r="BP86" s="59"/>
      <c r="BQ86" s="56">
        <v>80</v>
      </c>
      <c r="BR86" s="77"/>
      <c r="BS86" s="926"/>
      <c r="BT86" s="927"/>
      <c r="BU86" s="927"/>
      <c r="BV86" s="927"/>
      <c r="BW86" s="927"/>
      <c r="BX86" s="927"/>
      <c r="BY86" s="927"/>
      <c r="BZ86" s="927"/>
      <c r="CA86" s="927"/>
      <c r="CB86" s="927"/>
      <c r="CC86" s="927"/>
      <c r="CD86" s="927"/>
      <c r="CE86" s="927"/>
      <c r="CF86" s="927"/>
      <c r="CG86" s="928"/>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32"/>
      <c r="EA86" s="52"/>
    </row>
    <row r="87" spans="1:131" ht="26.25" customHeight="1" x14ac:dyDescent="0.15">
      <c r="A87" s="61">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59"/>
      <c r="BF87" s="59"/>
      <c r="BG87" s="59"/>
      <c r="BH87" s="59"/>
      <c r="BI87" s="59"/>
      <c r="BJ87" s="59"/>
      <c r="BK87" s="59"/>
      <c r="BL87" s="59"/>
      <c r="BM87" s="59"/>
      <c r="BN87" s="59"/>
      <c r="BO87" s="59"/>
      <c r="BP87" s="59"/>
      <c r="BQ87" s="56">
        <v>81</v>
      </c>
      <c r="BR87" s="77"/>
      <c r="BS87" s="926"/>
      <c r="BT87" s="927"/>
      <c r="BU87" s="927"/>
      <c r="BV87" s="927"/>
      <c r="BW87" s="927"/>
      <c r="BX87" s="927"/>
      <c r="BY87" s="927"/>
      <c r="BZ87" s="927"/>
      <c r="CA87" s="927"/>
      <c r="CB87" s="927"/>
      <c r="CC87" s="927"/>
      <c r="CD87" s="927"/>
      <c r="CE87" s="927"/>
      <c r="CF87" s="927"/>
      <c r="CG87" s="928"/>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32"/>
      <c r="EA87" s="52"/>
    </row>
    <row r="88" spans="1:131" ht="26.25" customHeight="1" x14ac:dyDescent="0.15">
      <c r="A88" s="57" t="s">
        <v>256</v>
      </c>
      <c r="B88" s="933" t="s">
        <v>188</v>
      </c>
      <c r="C88" s="934"/>
      <c r="D88" s="934"/>
      <c r="E88" s="934"/>
      <c r="F88" s="934"/>
      <c r="G88" s="934"/>
      <c r="H88" s="934"/>
      <c r="I88" s="934"/>
      <c r="J88" s="934"/>
      <c r="K88" s="934"/>
      <c r="L88" s="934"/>
      <c r="M88" s="934"/>
      <c r="N88" s="934"/>
      <c r="O88" s="934"/>
      <c r="P88" s="935"/>
      <c r="Q88" s="943"/>
      <c r="R88" s="944"/>
      <c r="S88" s="944"/>
      <c r="T88" s="944"/>
      <c r="U88" s="944"/>
      <c r="V88" s="944"/>
      <c r="W88" s="944"/>
      <c r="X88" s="944"/>
      <c r="Y88" s="944"/>
      <c r="Z88" s="944"/>
      <c r="AA88" s="944"/>
      <c r="AB88" s="944"/>
      <c r="AC88" s="944"/>
      <c r="AD88" s="944"/>
      <c r="AE88" s="944"/>
      <c r="AF88" s="945">
        <f>SUM(AF68:AJ87)</f>
        <v>4902</v>
      </c>
      <c r="AG88" s="945"/>
      <c r="AH88" s="945"/>
      <c r="AI88" s="945"/>
      <c r="AJ88" s="945"/>
      <c r="AK88" s="944"/>
      <c r="AL88" s="944"/>
      <c r="AM88" s="944"/>
      <c r="AN88" s="944"/>
      <c r="AO88" s="944"/>
      <c r="AP88" s="945">
        <f>SUM(AP68:AT78)</f>
        <v>114</v>
      </c>
      <c r="AQ88" s="945"/>
      <c r="AR88" s="945"/>
      <c r="AS88" s="945"/>
      <c r="AT88" s="945"/>
      <c r="AU88" s="945">
        <f>SUM(AU68:AY87)</f>
        <v>89</v>
      </c>
      <c r="AV88" s="945"/>
      <c r="AW88" s="945"/>
      <c r="AX88" s="945"/>
      <c r="AY88" s="945"/>
      <c r="AZ88" s="946"/>
      <c r="BA88" s="946"/>
      <c r="BB88" s="946"/>
      <c r="BC88" s="946"/>
      <c r="BD88" s="947"/>
      <c r="BE88" s="59"/>
      <c r="BF88" s="59"/>
      <c r="BG88" s="59"/>
      <c r="BH88" s="59"/>
      <c r="BI88" s="59"/>
      <c r="BJ88" s="59"/>
      <c r="BK88" s="59"/>
      <c r="BL88" s="59"/>
      <c r="BM88" s="59"/>
      <c r="BN88" s="59"/>
      <c r="BO88" s="59"/>
      <c r="BP88" s="59"/>
      <c r="BQ88" s="56">
        <v>82</v>
      </c>
      <c r="BR88" s="77"/>
      <c r="BS88" s="926"/>
      <c r="BT88" s="927"/>
      <c r="BU88" s="927"/>
      <c r="BV88" s="927"/>
      <c r="BW88" s="927"/>
      <c r="BX88" s="927"/>
      <c r="BY88" s="927"/>
      <c r="BZ88" s="927"/>
      <c r="CA88" s="927"/>
      <c r="CB88" s="927"/>
      <c r="CC88" s="927"/>
      <c r="CD88" s="927"/>
      <c r="CE88" s="927"/>
      <c r="CF88" s="927"/>
      <c r="CG88" s="928"/>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3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26"/>
      <c r="BT89" s="927"/>
      <c r="BU89" s="927"/>
      <c r="BV89" s="927"/>
      <c r="BW89" s="927"/>
      <c r="BX89" s="927"/>
      <c r="BY89" s="927"/>
      <c r="BZ89" s="927"/>
      <c r="CA89" s="927"/>
      <c r="CB89" s="927"/>
      <c r="CC89" s="927"/>
      <c r="CD89" s="927"/>
      <c r="CE89" s="927"/>
      <c r="CF89" s="927"/>
      <c r="CG89" s="928"/>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3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26"/>
      <c r="BT90" s="927"/>
      <c r="BU90" s="927"/>
      <c r="BV90" s="927"/>
      <c r="BW90" s="927"/>
      <c r="BX90" s="927"/>
      <c r="BY90" s="927"/>
      <c r="BZ90" s="927"/>
      <c r="CA90" s="927"/>
      <c r="CB90" s="927"/>
      <c r="CC90" s="927"/>
      <c r="CD90" s="927"/>
      <c r="CE90" s="927"/>
      <c r="CF90" s="927"/>
      <c r="CG90" s="928"/>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3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26"/>
      <c r="BT91" s="927"/>
      <c r="BU91" s="927"/>
      <c r="BV91" s="927"/>
      <c r="BW91" s="927"/>
      <c r="BX91" s="927"/>
      <c r="BY91" s="927"/>
      <c r="BZ91" s="927"/>
      <c r="CA91" s="927"/>
      <c r="CB91" s="927"/>
      <c r="CC91" s="927"/>
      <c r="CD91" s="927"/>
      <c r="CE91" s="927"/>
      <c r="CF91" s="927"/>
      <c r="CG91" s="928"/>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3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26"/>
      <c r="BT92" s="927"/>
      <c r="BU92" s="927"/>
      <c r="BV92" s="927"/>
      <c r="BW92" s="927"/>
      <c r="BX92" s="927"/>
      <c r="BY92" s="927"/>
      <c r="BZ92" s="927"/>
      <c r="CA92" s="927"/>
      <c r="CB92" s="927"/>
      <c r="CC92" s="927"/>
      <c r="CD92" s="927"/>
      <c r="CE92" s="927"/>
      <c r="CF92" s="927"/>
      <c r="CG92" s="928"/>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3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26"/>
      <c r="BT93" s="927"/>
      <c r="BU93" s="927"/>
      <c r="BV93" s="927"/>
      <c r="BW93" s="927"/>
      <c r="BX93" s="927"/>
      <c r="BY93" s="927"/>
      <c r="BZ93" s="927"/>
      <c r="CA93" s="927"/>
      <c r="CB93" s="927"/>
      <c r="CC93" s="927"/>
      <c r="CD93" s="927"/>
      <c r="CE93" s="927"/>
      <c r="CF93" s="927"/>
      <c r="CG93" s="928"/>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3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26"/>
      <c r="BT94" s="927"/>
      <c r="BU94" s="927"/>
      <c r="BV94" s="927"/>
      <c r="BW94" s="927"/>
      <c r="BX94" s="927"/>
      <c r="BY94" s="927"/>
      <c r="BZ94" s="927"/>
      <c r="CA94" s="927"/>
      <c r="CB94" s="927"/>
      <c r="CC94" s="927"/>
      <c r="CD94" s="927"/>
      <c r="CE94" s="927"/>
      <c r="CF94" s="927"/>
      <c r="CG94" s="928"/>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3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26"/>
      <c r="BT95" s="927"/>
      <c r="BU95" s="927"/>
      <c r="BV95" s="927"/>
      <c r="BW95" s="927"/>
      <c r="BX95" s="927"/>
      <c r="BY95" s="927"/>
      <c r="BZ95" s="927"/>
      <c r="CA95" s="927"/>
      <c r="CB95" s="927"/>
      <c r="CC95" s="927"/>
      <c r="CD95" s="927"/>
      <c r="CE95" s="927"/>
      <c r="CF95" s="927"/>
      <c r="CG95" s="928"/>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3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26"/>
      <c r="BT96" s="927"/>
      <c r="BU96" s="927"/>
      <c r="BV96" s="927"/>
      <c r="BW96" s="927"/>
      <c r="BX96" s="927"/>
      <c r="BY96" s="927"/>
      <c r="BZ96" s="927"/>
      <c r="CA96" s="927"/>
      <c r="CB96" s="927"/>
      <c r="CC96" s="927"/>
      <c r="CD96" s="927"/>
      <c r="CE96" s="927"/>
      <c r="CF96" s="927"/>
      <c r="CG96" s="928"/>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3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26"/>
      <c r="BT97" s="927"/>
      <c r="BU97" s="927"/>
      <c r="BV97" s="927"/>
      <c r="BW97" s="927"/>
      <c r="BX97" s="927"/>
      <c r="BY97" s="927"/>
      <c r="BZ97" s="927"/>
      <c r="CA97" s="927"/>
      <c r="CB97" s="927"/>
      <c r="CC97" s="927"/>
      <c r="CD97" s="927"/>
      <c r="CE97" s="927"/>
      <c r="CF97" s="927"/>
      <c r="CG97" s="928"/>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3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26"/>
      <c r="BT98" s="927"/>
      <c r="BU98" s="927"/>
      <c r="BV98" s="927"/>
      <c r="BW98" s="927"/>
      <c r="BX98" s="927"/>
      <c r="BY98" s="927"/>
      <c r="BZ98" s="927"/>
      <c r="CA98" s="927"/>
      <c r="CB98" s="927"/>
      <c r="CC98" s="927"/>
      <c r="CD98" s="927"/>
      <c r="CE98" s="927"/>
      <c r="CF98" s="927"/>
      <c r="CG98" s="928"/>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3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26"/>
      <c r="BT99" s="927"/>
      <c r="BU99" s="927"/>
      <c r="BV99" s="927"/>
      <c r="BW99" s="927"/>
      <c r="BX99" s="927"/>
      <c r="BY99" s="927"/>
      <c r="BZ99" s="927"/>
      <c r="CA99" s="927"/>
      <c r="CB99" s="927"/>
      <c r="CC99" s="927"/>
      <c r="CD99" s="927"/>
      <c r="CE99" s="927"/>
      <c r="CF99" s="927"/>
      <c r="CG99" s="928"/>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3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26"/>
      <c r="BT100" s="927"/>
      <c r="BU100" s="927"/>
      <c r="BV100" s="927"/>
      <c r="BW100" s="927"/>
      <c r="BX100" s="927"/>
      <c r="BY100" s="927"/>
      <c r="BZ100" s="927"/>
      <c r="CA100" s="927"/>
      <c r="CB100" s="927"/>
      <c r="CC100" s="927"/>
      <c r="CD100" s="927"/>
      <c r="CE100" s="927"/>
      <c r="CF100" s="927"/>
      <c r="CG100" s="928"/>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3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26"/>
      <c r="BT101" s="927"/>
      <c r="BU101" s="927"/>
      <c r="BV101" s="927"/>
      <c r="BW101" s="927"/>
      <c r="BX101" s="927"/>
      <c r="BY101" s="927"/>
      <c r="BZ101" s="927"/>
      <c r="CA101" s="927"/>
      <c r="CB101" s="927"/>
      <c r="CC101" s="927"/>
      <c r="CD101" s="927"/>
      <c r="CE101" s="927"/>
      <c r="CF101" s="927"/>
      <c r="CG101" s="928"/>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3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256</v>
      </c>
      <c r="BR102" s="933" t="s">
        <v>456</v>
      </c>
      <c r="BS102" s="934"/>
      <c r="BT102" s="934"/>
      <c r="BU102" s="934"/>
      <c r="BV102" s="934"/>
      <c r="BW102" s="934"/>
      <c r="BX102" s="934"/>
      <c r="BY102" s="934"/>
      <c r="BZ102" s="934"/>
      <c r="CA102" s="934"/>
      <c r="CB102" s="934"/>
      <c r="CC102" s="934"/>
      <c r="CD102" s="934"/>
      <c r="CE102" s="934"/>
      <c r="CF102" s="934"/>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33"/>
      <c r="DW102" s="934"/>
      <c r="DX102" s="934"/>
      <c r="DY102" s="934"/>
      <c r="DZ102" s="942"/>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21" t="s">
        <v>469</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54" t="s">
        <v>470</v>
      </c>
      <c r="BR104" s="754"/>
      <c r="BS104" s="754"/>
      <c r="BT104" s="754"/>
      <c r="BU104" s="754"/>
      <c r="BV104" s="754"/>
      <c r="BW104" s="754"/>
      <c r="BX104" s="754"/>
      <c r="BY104" s="754"/>
      <c r="BZ104" s="754"/>
      <c r="CA104" s="754"/>
      <c r="CB104" s="754"/>
      <c r="CC104" s="754"/>
      <c r="CD104" s="754"/>
      <c r="CE104" s="754"/>
      <c r="CF104" s="754"/>
      <c r="CG104" s="754"/>
      <c r="CH104" s="754"/>
      <c r="CI104" s="754"/>
      <c r="CJ104" s="754"/>
      <c r="CK104" s="754"/>
      <c r="CL104" s="754"/>
      <c r="CM104" s="754"/>
      <c r="CN104" s="754"/>
      <c r="CO104" s="754"/>
      <c r="CP104" s="754"/>
      <c r="CQ104" s="754"/>
      <c r="CR104" s="754"/>
      <c r="CS104" s="754"/>
      <c r="CT104" s="754"/>
      <c r="CU104" s="754"/>
      <c r="CV104" s="754"/>
      <c r="CW104" s="754"/>
      <c r="CX104" s="754"/>
      <c r="CY104" s="754"/>
      <c r="CZ104" s="754"/>
      <c r="DA104" s="754"/>
      <c r="DB104" s="754"/>
      <c r="DC104" s="754"/>
      <c r="DD104" s="754"/>
      <c r="DE104" s="754"/>
      <c r="DF104" s="754"/>
      <c r="DG104" s="754"/>
      <c r="DH104" s="754"/>
      <c r="DI104" s="754"/>
      <c r="DJ104" s="754"/>
      <c r="DK104" s="754"/>
      <c r="DL104" s="754"/>
      <c r="DM104" s="754"/>
      <c r="DN104" s="754"/>
      <c r="DO104" s="754"/>
      <c r="DP104" s="754"/>
      <c r="DQ104" s="754"/>
      <c r="DR104" s="754"/>
      <c r="DS104" s="754"/>
      <c r="DT104" s="754"/>
      <c r="DU104" s="754"/>
      <c r="DV104" s="754"/>
      <c r="DW104" s="754"/>
      <c r="DX104" s="754"/>
      <c r="DY104" s="754"/>
      <c r="DZ104" s="754"/>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471</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922" t="s">
        <v>472</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63</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52" customFormat="1" ht="26.25" customHeight="1" x14ac:dyDescent="0.15">
      <c r="A109" s="765" t="s">
        <v>473</v>
      </c>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7"/>
      <c r="AA109" s="768" t="s">
        <v>12</v>
      </c>
      <c r="AB109" s="766"/>
      <c r="AC109" s="766"/>
      <c r="AD109" s="766"/>
      <c r="AE109" s="767"/>
      <c r="AF109" s="768" t="s">
        <v>436</v>
      </c>
      <c r="AG109" s="766"/>
      <c r="AH109" s="766"/>
      <c r="AI109" s="766"/>
      <c r="AJ109" s="767"/>
      <c r="AK109" s="768" t="s">
        <v>394</v>
      </c>
      <c r="AL109" s="766"/>
      <c r="AM109" s="766"/>
      <c r="AN109" s="766"/>
      <c r="AO109" s="767"/>
      <c r="AP109" s="768" t="s">
        <v>474</v>
      </c>
      <c r="AQ109" s="766"/>
      <c r="AR109" s="766"/>
      <c r="AS109" s="766"/>
      <c r="AT109" s="769"/>
      <c r="AU109" s="765" t="s">
        <v>473</v>
      </c>
      <c r="AV109" s="766"/>
      <c r="AW109" s="766"/>
      <c r="AX109" s="766"/>
      <c r="AY109" s="766"/>
      <c r="AZ109" s="766"/>
      <c r="BA109" s="766"/>
      <c r="BB109" s="766"/>
      <c r="BC109" s="766"/>
      <c r="BD109" s="766"/>
      <c r="BE109" s="766"/>
      <c r="BF109" s="766"/>
      <c r="BG109" s="766"/>
      <c r="BH109" s="766"/>
      <c r="BI109" s="766"/>
      <c r="BJ109" s="766"/>
      <c r="BK109" s="766"/>
      <c r="BL109" s="766"/>
      <c r="BM109" s="766"/>
      <c r="BN109" s="766"/>
      <c r="BO109" s="766"/>
      <c r="BP109" s="767"/>
      <c r="BQ109" s="768" t="s">
        <v>12</v>
      </c>
      <c r="BR109" s="766"/>
      <c r="BS109" s="766"/>
      <c r="BT109" s="766"/>
      <c r="BU109" s="767"/>
      <c r="BV109" s="768" t="s">
        <v>436</v>
      </c>
      <c r="BW109" s="766"/>
      <c r="BX109" s="766"/>
      <c r="BY109" s="766"/>
      <c r="BZ109" s="767"/>
      <c r="CA109" s="768" t="s">
        <v>394</v>
      </c>
      <c r="CB109" s="766"/>
      <c r="CC109" s="766"/>
      <c r="CD109" s="766"/>
      <c r="CE109" s="767"/>
      <c r="CF109" s="925" t="s">
        <v>474</v>
      </c>
      <c r="CG109" s="925"/>
      <c r="CH109" s="925"/>
      <c r="CI109" s="925"/>
      <c r="CJ109" s="925"/>
      <c r="CK109" s="768" t="s">
        <v>102</v>
      </c>
      <c r="CL109" s="766"/>
      <c r="CM109" s="766"/>
      <c r="CN109" s="766"/>
      <c r="CO109" s="766"/>
      <c r="CP109" s="766"/>
      <c r="CQ109" s="766"/>
      <c r="CR109" s="766"/>
      <c r="CS109" s="766"/>
      <c r="CT109" s="766"/>
      <c r="CU109" s="766"/>
      <c r="CV109" s="766"/>
      <c r="CW109" s="766"/>
      <c r="CX109" s="766"/>
      <c r="CY109" s="766"/>
      <c r="CZ109" s="766"/>
      <c r="DA109" s="766"/>
      <c r="DB109" s="766"/>
      <c r="DC109" s="766"/>
      <c r="DD109" s="766"/>
      <c r="DE109" s="766"/>
      <c r="DF109" s="767"/>
      <c r="DG109" s="768" t="s">
        <v>12</v>
      </c>
      <c r="DH109" s="766"/>
      <c r="DI109" s="766"/>
      <c r="DJ109" s="766"/>
      <c r="DK109" s="767"/>
      <c r="DL109" s="768" t="s">
        <v>436</v>
      </c>
      <c r="DM109" s="766"/>
      <c r="DN109" s="766"/>
      <c r="DO109" s="766"/>
      <c r="DP109" s="767"/>
      <c r="DQ109" s="768" t="s">
        <v>394</v>
      </c>
      <c r="DR109" s="766"/>
      <c r="DS109" s="766"/>
      <c r="DT109" s="766"/>
      <c r="DU109" s="767"/>
      <c r="DV109" s="768" t="s">
        <v>474</v>
      </c>
      <c r="DW109" s="766"/>
      <c r="DX109" s="766"/>
      <c r="DY109" s="766"/>
      <c r="DZ109" s="769"/>
    </row>
    <row r="110" spans="1:131" s="52" customFormat="1" ht="26.25" customHeight="1" x14ac:dyDescent="0.15">
      <c r="A110" s="809" t="s">
        <v>332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02">
        <v>357520</v>
      </c>
      <c r="AB110" s="803"/>
      <c r="AC110" s="803"/>
      <c r="AD110" s="803"/>
      <c r="AE110" s="804"/>
      <c r="AF110" s="805">
        <v>373871</v>
      </c>
      <c r="AG110" s="803"/>
      <c r="AH110" s="803"/>
      <c r="AI110" s="803"/>
      <c r="AJ110" s="804"/>
      <c r="AK110" s="805">
        <v>357867</v>
      </c>
      <c r="AL110" s="803"/>
      <c r="AM110" s="803"/>
      <c r="AN110" s="803"/>
      <c r="AO110" s="804"/>
      <c r="AP110" s="898">
        <v>17.5</v>
      </c>
      <c r="AQ110" s="899"/>
      <c r="AR110" s="899"/>
      <c r="AS110" s="899"/>
      <c r="AT110" s="900"/>
      <c r="AU110" s="901" t="s">
        <v>128</v>
      </c>
      <c r="AV110" s="902"/>
      <c r="AW110" s="902"/>
      <c r="AX110" s="902"/>
      <c r="AY110" s="902"/>
      <c r="AZ110" s="862" t="s">
        <v>475</v>
      </c>
      <c r="BA110" s="810"/>
      <c r="BB110" s="810"/>
      <c r="BC110" s="810"/>
      <c r="BD110" s="810"/>
      <c r="BE110" s="810"/>
      <c r="BF110" s="810"/>
      <c r="BG110" s="810"/>
      <c r="BH110" s="810"/>
      <c r="BI110" s="810"/>
      <c r="BJ110" s="810"/>
      <c r="BK110" s="810"/>
      <c r="BL110" s="810"/>
      <c r="BM110" s="810"/>
      <c r="BN110" s="810"/>
      <c r="BO110" s="810"/>
      <c r="BP110" s="811"/>
      <c r="BQ110" s="863">
        <v>3832195</v>
      </c>
      <c r="BR110" s="864"/>
      <c r="BS110" s="864"/>
      <c r="BT110" s="864"/>
      <c r="BU110" s="864"/>
      <c r="BV110" s="864">
        <v>3928978</v>
      </c>
      <c r="BW110" s="864"/>
      <c r="BX110" s="864"/>
      <c r="BY110" s="864"/>
      <c r="BZ110" s="864"/>
      <c r="CA110" s="864">
        <v>4789925</v>
      </c>
      <c r="CB110" s="864"/>
      <c r="CC110" s="864"/>
      <c r="CD110" s="864"/>
      <c r="CE110" s="864"/>
      <c r="CF110" s="888">
        <v>233.6</v>
      </c>
      <c r="CG110" s="889"/>
      <c r="CH110" s="889"/>
      <c r="CI110" s="889"/>
      <c r="CJ110" s="889"/>
      <c r="CK110" s="907" t="s">
        <v>388</v>
      </c>
      <c r="CL110" s="748"/>
      <c r="CM110" s="862" t="s">
        <v>477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204</v>
      </c>
      <c r="DH110" s="864"/>
      <c r="DI110" s="864"/>
      <c r="DJ110" s="864"/>
      <c r="DK110" s="864"/>
      <c r="DL110" s="864" t="s">
        <v>204</v>
      </c>
      <c r="DM110" s="864"/>
      <c r="DN110" s="864"/>
      <c r="DO110" s="864"/>
      <c r="DP110" s="864"/>
      <c r="DQ110" s="864">
        <v>332000</v>
      </c>
      <c r="DR110" s="864"/>
      <c r="DS110" s="864"/>
      <c r="DT110" s="864"/>
      <c r="DU110" s="864"/>
      <c r="DV110" s="865">
        <v>16.2</v>
      </c>
      <c r="DW110" s="865"/>
      <c r="DX110" s="865"/>
      <c r="DY110" s="865"/>
      <c r="DZ110" s="866"/>
    </row>
    <row r="111" spans="1:131" s="52" customFormat="1" ht="26.25" customHeight="1" x14ac:dyDescent="0.15">
      <c r="A111" s="753" t="s">
        <v>461</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20"/>
      <c r="AA111" s="758" t="s">
        <v>204</v>
      </c>
      <c r="AB111" s="759"/>
      <c r="AC111" s="759"/>
      <c r="AD111" s="759"/>
      <c r="AE111" s="760"/>
      <c r="AF111" s="761" t="s">
        <v>204</v>
      </c>
      <c r="AG111" s="759"/>
      <c r="AH111" s="759"/>
      <c r="AI111" s="759"/>
      <c r="AJ111" s="760"/>
      <c r="AK111" s="761" t="s">
        <v>204</v>
      </c>
      <c r="AL111" s="759"/>
      <c r="AM111" s="759"/>
      <c r="AN111" s="759"/>
      <c r="AO111" s="760"/>
      <c r="AP111" s="835" t="s">
        <v>204</v>
      </c>
      <c r="AQ111" s="836"/>
      <c r="AR111" s="836"/>
      <c r="AS111" s="836"/>
      <c r="AT111" s="837"/>
      <c r="AU111" s="903"/>
      <c r="AV111" s="904"/>
      <c r="AW111" s="904"/>
      <c r="AX111" s="904"/>
      <c r="AY111" s="904"/>
      <c r="AZ111" s="834" t="s">
        <v>478</v>
      </c>
      <c r="BA111" s="770"/>
      <c r="BB111" s="770"/>
      <c r="BC111" s="770"/>
      <c r="BD111" s="770"/>
      <c r="BE111" s="770"/>
      <c r="BF111" s="770"/>
      <c r="BG111" s="770"/>
      <c r="BH111" s="770"/>
      <c r="BI111" s="770"/>
      <c r="BJ111" s="770"/>
      <c r="BK111" s="770"/>
      <c r="BL111" s="770"/>
      <c r="BM111" s="770"/>
      <c r="BN111" s="770"/>
      <c r="BO111" s="770"/>
      <c r="BP111" s="771"/>
      <c r="BQ111" s="838">
        <v>58383</v>
      </c>
      <c r="BR111" s="839"/>
      <c r="BS111" s="839"/>
      <c r="BT111" s="839"/>
      <c r="BU111" s="839"/>
      <c r="BV111" s="839">
        <v>78453</v>
      </c>
      <c r="BW111" s="839"/>
      <c r="BX111" s="839"/>
      <c r="BY111" s="839"/>
      <c r="BZ111" s="839"/>
      <c r="CA111" s="839">
        <v>415409</v>
      </c>
      <c r="CB111" s="839"/>
      <c r="CC111" s="839"/>
      <c r="CD111" s="839"/>
      <c r="CE111" s="839"/>
      <c r="CF111" s="896">
        <v>20.3</v>
      </c>
      <c r="CG111" s="897"/>
      <c r="CH111" s="897"/>
      <c r="CI111" s="897"/>
      <c r="CJ111" s="897"/>
      <c r="CK111" s="908"/>
      <c r="CL111" s="750"/>
      <c r="CM111" s="834" t="s">
        <v>143</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838" t="s">
        <v>204</v>
      </c>
      <c r="DH111" s="839"/>
      <c r="DI111" s="839"/>
      <c r="DJ111" s="839"/>
      <c r="DK111" s="839"/>
      <c r="DL111" s="839" t="s">
        <v>204</v>
      </c>
      <c r="DM111" s="839"/>
      <c r="DN111" s="839"/>
      <c r="DO111" s="839"/>
      <c r="DP111" s="839"/>
      <c r="DQ111" s="839" t="s">
        <v>204</v>
      </c>
      <c r="DR111" s="839"/>
      <c r="DS111" s="839"/>
      <c r="DT111" s="839"/>
      <c r="DU111" s="839"/>
      <c r="DV111" s="840" t="s">
        <v>204</v>
      </c>
      <c r="DW111" s="840"/>
      <c r="DX111" s="840"/>
      <c r="DY111" s="840"/>
      <c r="DZ111" s="841"/>
    </row>
    <row r="112" spans="1:131" s="52" customFormat="1" ht="26.25" customHeight="1" x14ac:dyDescent="0.15">
      <c r="A112" s="737" t="s">
        <v>160</v>
      </c>
      <c r="B112" s="738"/>
      <c r="C112" s="770" t="s">
        <v>480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58" t="s">
        <v>204</v>
      </c>
      <c r="AB112" s="759"/>
      <c r="AC112" s="759"/>
      <c r="AD112" s="759"/>
      <c r="AE112" s="760"/>
      <c r="AF112" s="761" t="s">
        <v>204</v>
      </c>
      <c r="AG112" s="759"/>
      <c r="AH112" s="759"/>
      <c r="AI112" s="759"/>
      <c r="AJ112" s="760"/>
      <c r="AK112" s="761" t="s">
        <v>204</v>
      </c>
      <c r="AL112" s="759"/>
      <c r="AM112" s="759"/>
      <c r="AN112" s="759"/>
      <c r="AO112" s="760"/>
      <c r="AP112" s="835" t="s">
        <v>204</v>
      </c>
      <c r="AQ112" s="836"/>
      <c r="AR112" s="836"/>
      <c r="AS112" s="836"/>
      <c r="AT112" s="837"/>
      <c r="AU112" s="903"/>
      <c r="AV112" s="904"/>
      <c r="AW112" s="904"/>
      <c r="AX112" s="904"/>
      <c r="AY112" s="904"/>
      <c r="AZ112" s="834" t="s">
        <v>273</v>
      </c>
      <c r="BA112" s="770"/>
      <c r="BB112" s="770"/>
      <c r="BC112" s="770"/>
      <c r="BD112" s="770"/>
      <c r="BE112" s="770"/>
      <c r="BF112" s="770"/>
      <c r="BG112" s="770"/>
      <c r="BH112" s="770"/>
      <c r="BI112" s="770"/>
      <c r="BJ112" s="770"/>
      <c r="BK112" s="770"/>
      <c r="BL112" s="770"/>
      <c r="BM112" s="770"/>
      <c r="BN112" s="770"/>
      <c r="BO112" s="770"/>
      <c r="BP112" s="771"/>
      <c r="BQ112" s="838">
        <v>509577</v>
      </c>
      <c r="BR112" s="839"/>
      <c r="BS112" s="839"/>
      <c r="BT112" s="839"/>
      <c r="BU112" s="839"/>
      <c r="BV112" s="839">
        <v>500919</v>
      </c>
      <c r="BW112" s="839"/>
      <c r="BX112" s="839"/>
      <c r="BY112" s="839"/>
      <c r="BZ112" s="839"/>
      <c r="CA112" s="839">
        <v>485629</v>
      </c>
      <c r="CB112" s="839"/>
      <c r="CC112" s="839"/>
      <c r="CD112" s="839"/>
      <c r="CE112" s="839"/>
      <c r="CF112" s="896">
        <v>23.7</v>
      </c>
      <c r="CG112" s="897"/>
      <c r="CH112" s="897"/>
      <c r="CI112" s="897"/>
      <c r="CJ112" s="897"/>
      <c r="CK112" s="908"/>
      <c r="CL112" s="750"/>
      <c r="CM112" s="834" t="s">
        <v>398</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838" t="s">
        <v>204</v>
      </c>
      <c r="DH112" s="839"/>
      <c r="DI112" s="839"/>
      <c r="DJ112" s="839"/>
      <c r="DK112" s="839"/>
      <c r="DL112" s="839" t="s">
        <v>204</v>
      </c>
      <c r="DM112" s="839"/>
      <c r="DN112" s="839"/>
      <c r="DO112" s="839"/>
      <c r="DP112" s="839"/>
      <c r="DQ112" s="839" t="s">
        <v>204</v>
      </c>
      <c r="DR112" s="839"/>
      <c r="DS112" s="839"/>
      <c r="DT112" s="839"/>
      <c r="DU112" s="839"/>
      <c r="DV112" s="840" t="s">
        <v>204</v>
      </c>
      <c r="DW112" s="840"/>
      <c r="DX112" s="840"/>
      <c r="DY112" s="840"/>
      <c r="DZ112" s="841"/>
    </row>
    <row r="113" spans="1:130" s="52" customFormat="1" ht="26.25" customHeight="1" x14ac:dyDescent="0.15">
      <c r="A113" s="739"/>
      <c r="B113" s="740"/>
      <c r="C113" s="770" t="s">
        <v>481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58">
        <v>36109</v>
      </c>
      <c r="AB113" s="759"/>
      <c r="AC113" s="759"/>
      <c r="AD113" s="759"/>
      <c r="AE113" s="760"/>
      <c r="AF113" s="761">
        <v>36373</v>
      </c>
      <c r="AG113" s="759"/>
      <c r="AH113" s="759"/>
      <c r="AI113" s="759"/>
      <c r="AJ113" s="760"/>
      <c r="AK113" s="761">
        <v>37253</v>
      </c>
      <c r="AL113" s="759"/>
      <c r="AM113" s="759"/>
      <c r="AN113" s="759"/>
      <c r="AO113" s="760"/>
      <c r="AP113" s="835">
        <v>1.8</v>
      </c>
      <c r="AQ113" s="836"/>
      <c r="AR113" s="836"/>
      <c r="AS113" s="836"/>
      <c r="AT113" s="837"/>
      <c r="AU113" s="903"/>
      <c r="AV113" s="904"/>
      <c r="AW113" s="904"/>
      <c r="AX113" s="904"/>
      <c r="AY113" s="904"/>
      <c r="AZ113" s="834" t="s">
        <v>207</v>
      </c>
      <c r="BA113" s="770"/>
      <c r="BB113" s="770"/>
      <c r="BC113" s="770"/>
      <c r="BD113" s="770"/>
      <c r="BE113" s="770"/>
      <c r="BF113" s="770"/>
      <c r="BG113" s="770"/>
      <c r="BH113" s="770"/>
      <c r="BI113" s="770"/>
      <c r="BJ113" s="770"/>
      <c r="BK113" s="770"/>
      <c r="BL113" s="770"/>
      <c r="BM113" s="770"/>
      <c r="BN113" s="770"/>
      <c r="BO113" s="770"/>
      <c r="BP113" s="771"/>
      <c r="BQ113" s="838">
        <v>104927</v>
      </c>
      <c r="BR113" s="839"/>
      <c r="BS113" s="839"/>
      <c r="BT113" s="839"/>
      <c r="BU113" s="839"/>
      <c r="BV113" s="839">
        <v>95360</v>
      </c>
      <c r="BW113" s="839"/>
      <c r="BX113" s="839"/>
      <c r="BY113" s="839"/>
      <c r="BZ113" s="839"/>
      <c r="CA113" s="839">
        <v>89567</v>
      </c>
      <c r="CB113" s="839"/>
      <c r="CC113" s="839"/>
      <c r="CD113" s="839"/>
      <c r="CE113" s="839"/>
      <c r="CF113" s="896">
        <v>4.4000000000000004</v>
      </c>
      <c r="CG113" s="897"/>
      <c r="CH113" s="897"/>
      <c r="CI113" s="897"/>
      <c r="CJ113" s="897"/>
      <c r="CK113" s="908"/>
      <c r="CL113" s="750"/>
      <c r="CM113" s="834" t="s">
        <v>409</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58" t="s">
        <v>204</v>
      </c>
      <c r="DH113" s="759"/>
      <c r="DI113" s="759"/>
      <c r="DJ113" s="759"/>
      <c r="DK113" s="760"/>
      <c r="DL113" s="761" t="s">
        <v>204</v>
      </c>
      <c r="DM113" s="759"/>
      <c r="DN113" s="759"/>
      <c r="DO113" s="759"/>
      <c r="DP113" s="760"/>
      <c r="DQ113" s="761" t="s">
        <v>204</v>
      </c>
      <c r="DR113" s="759"/>
      <c r="DS113" s="759"/>
      <c r="DT113" s="759"/>
      <c r="DU113" s="760"/>
      <c r="DV113" s="835" t="s">
        <v>204</v>
      </c>
      <c r="DW113" s="836"/>
      <c r="DX113" s="836"/>
      <c r="DY113" s="836"/>
      <c r="DZ113" s="837"/>
    </row>
    <row r="114" spans="1:130" s="52" customFormat="1" ht="26.25" customHeight="1" x14ac:dyDescent="0.15">
      <c r="A114" s="739"/>
      <c r="B114" s="740"/>
      <c r="C114" s="770" t="s">
        <v>483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58">
        <v>28372</v>
      </c>
      <c r="AB114" s="759"/>
      <c r="AC114" s="759"/>
      <c r="AD114" s="759"/>
      <c r="AE114" s="760"/>
      <c r="AF114" s="761">
        <v>13517</v>
      </c>
      <c r="AG114" s="759"/>
      <c r="AH114" s="759"/>
      <c r="AI114" s="759"/>
      <c r="AJ114" s="760"/>
      <c r="AK114" s="761">
        <v>13037</v>
      </c>
      <c r="AL114" s="759"/>
      <c r="AM114" s="759"/>
      <c r="AN114" s="759"/>
      <c r="AO114" s="760"/>
      <c r="AP114" s="835">
        <v>0.6</v>
      </c>
      <c r="AQ114" s="836"/>
      <c r="AR114" s="836"/>
      <c r="AS114" s="836"/>
      <c r="AT114" s="837"/>
      <c r="AU114" s="903"/>
      <c r="AV114" s="904"/>
      <c r="AW114" s="904"/>
      <c r="AX114" s="904"/>
      <c r="AY114" s="904"/>
      <c r="AZ114" s="834" t="s">
        <v>484</v>
      </c>
      <c r="BA114" s="770"/>
      <c r="BB114" s="770"/>
      <c r="BC114" s="770"/>
      <c r="BD114" s="770"/>
      <c r="BE114" s="770"/>
      <c r="BF114" s="770"/>
      <c r="BG114" s="770"/>
      <c r="BH114" s="770"/>
      <c r="BI114" s="770"/>
      <c r="BJ114" s="770"/>
      <c r="BK114" s="770"/>
      <c r="BL114" s="770"/>
      <c r="BM114" s="770"/>
      <c r="BN114" s="770"/>
      <c r="BO114" s="770"/>
      <c r="BP114" s="771"/>
      <c r="BQ114" s="838">
        <v>241193</v>
      </c>
      <c r="BR114" s="839"/>
      <c r="BS114" s="839"/>
      <c r="BT114" s="839"/>
      <c r="BU114" s="839"/>
      <c r="BV114" s="839">
        <v>231874</v>
      </c>
      <c r="BW114" s="839"/>
      <c r="BX114" s="839"/>
      <c r="BY114" s="839"/>
      <c r="BZ114" s="839"/>
      <c r="CA114" s="839">
        <v>235667</v>
      </c>
      <c r="CB114" s="839"/>
      <c r="CC114" s="839"/>
      <c r="CD114" s="839"/>
      <c r="CE114" s="839"/>
      <c r="CF114" s="896">
        <v>11.5</v>
      </c>
      <c r="CG114" s="897"/>
      <c r="CH114" s="897"/>
      <c r="CI114" s="897"/>
      <c r="CJ114" s="897"/>
      <c r="CK114" s="908"/>
      <c r="CL114" s="750"/>
      <c r="CM114" s="834" t="s">
        <v>485</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58" t="s">
        <v>204</v>
      </c>
      <c r="DH114" s="759"/>
      <c r="DI114" s="759"/>
      <c r="DJ114" s="759"/>
      <c r="DK114" s="760"/>
      <c r="DL114" s="761" t="s">
        <v>204</v>
      </c>
      <c r="DM114" s="759"/>
      <c r="DN114" s="759"/>
      <c r="DO114" s="759"/>
      <c r="DP114" s="760"/>
      <c r="DQ114" s="761" t="s">
        <v>204</v>
      </c>
      <c r="DR114" s="759"/>
      <c r="DS114" s="759"/>
      <c r="DT114" s="759"/>
      <c r="DU114" s="760"/>
      <c r="DV114" s="835" t="s">
        <v>204</v>
      </c>
      <c r="DW114" s="836"/>
      <c r="DX114" s="836"/>
      <c r="DY114" s="836"/>
      <c r="DZ114" s="837"/>
    </row>
    <row r="115" spans="1:130" s="52" customFormat="1" ht="26.25" customHeight="1" x14ac:dyDescent="0.15">
      <c r="A115" s="739"/>
      <c r="B115" s="740"/>
      <c r="C115" s="770" t="s">
        <v>379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58" t="s">
        <v>204</v>
      </c>
      <c r="AB115" s="759"/>
      <c r="AC115" s="759"/>
      <c r="AD115" s="759"/>
      <c r="AE115" s="760"/>
      <c r="AF115" s="761" t="s">
        <v>204</v>
      </c>
      <c r="AG115" s="759"/>
      <c r="AH115" s="759"/>
      <c r="AI115" s="759"/>
      <c r="AJ115" s="760"/>
      <c r="AK115" s="761" t="s">
        <v>204</v>
      </c>
      <c r="AL115" s="759"/>
      <c r="AM115" s="759"/>
      <c r="AN115" s="759"/>
      <c r="AO115" s="760"/>
      <c r="AP115" s="835" t="s">
        <v>204</v>
      </c>
      <c r="AQ115" s="836"/>
      <c r="AR115" s="836"/>
      <c r="AS115" s="836"/>
      <c r="AT115" s="837"/>
      <c r="AU115" s="903"/>
      <c r="AV115" s="904"/>
      <c r="AW115" s="904"/>
      <c r="AX115" s="904"/>
      <c r="AY115" s="904"/>
      <c r="AZ115" s="834" t="s">
        <v>351</v>
      </c>
      <c r="BA115" s="770"/>
      <c r="BB115" s="770"/>
      <c r="BC115" s="770"/>
      <c r="BD115" s="770"/>
      <c r="BE115" s="770"/>
      <c r="BF115" s="770"/>
      <c r="BG115" s="770"/>
      <c r="BH115" s="770"/>
      <c r="BI115" s="770"/>
      <c r="BJ115" s="770"/>
      <c r="BK115" s="770"/>
      <c r="BL115" s="770"/>
      <c r="BM115" s="770"/>
      <c r="BN115" s="770"/>
      <c r="BO115" s="770"/>
      <c r="BP115" s="771"/>
      <c r="BQ115" s="838" t="s">
        <v>204</v>
      </c>
      <c r="BR115" s="839"/>
      <c r="BS115" s="839"/>
      <c r="BT115" s="839"/>
      <c r="BU115" s="839"/>
      <c r="BV115" s="839" t="s">
        <v>204</v>
      </c>
      <c r="BW115" s="839"/>
      <c r="BX115" s="839"/>
      <c r="BY115" s="839"/>
      <c r="BZ115" s="839"/>
      <c r="CA115" s="839" t="s">
        <v>204</v>
      </c>
      <c r="CB115" s="839"/>
      <c r="CC115" s="839"/>
      <c r="CD115" s="839"/>
      <c r="CE115" s="839"/>
      <c r="CF115" s="896" t="s">
        <v>204</v>
      </c>
      <c r="CG115" s="897"/>
      <c r="CH115" s="897"/>
      <c r="CI115" s="897"/>
      <c r="CJ115" s="897"/>
      <c r="CK115" s="908"/>
      <c r="CL115" s="750"/>
      <c r="CM115" s="834" t="s">
        <v>34</v>
      </c>
      <c r="CN115" s="770"/>
      <c r="CO115" s="770"/>
      <c r="CP115" s="770"/>
      <c r="CQ115" s="770"/>
      <c r="CR115" s="770"/>
      <c r="CS115" s="770"/>
      <c r="CT115" s="770"/>
      <c r="CU115" s="770"/>
      <c r="CV115" s="770"/>
      <c r="CW115" s="770"/>
      <c r="CX115" s="770"/>
      <c r="CY115" s="770"/>
      <c r="CZ115" s="770"/>
      <c r="DA115" s="770"/>
      <c r="DB115" s="770"/>
      <c r="DC115" s="770"/>
      <c r="DD115" s="770"/>
      <c r="DE115" s="770"/>
      <c r="DF115" s="771"/>
      <c r="DG115" s="758" t="s">
        <v>204</v>
      </c>
      <c r="DH115" s="759"/>
      <c r="DI115" s="759"/>
      <c r="DJ115" s="759"/>
      <c r="DK115" s="760"/>
      <c r="DL115" s="761" t="s">
        <v>204</v>
      </c>
      <c r="DM115" s="759"/>
      <c r="DN115" s="759"/>
      <c r="DO115" s="759"/>
      <c r="DP115" s="760"/>
      <c r="DQ115" s="761" t="s">
        <v>204</v>
      </c>
      <c r="DR115" s="759"/>
      <c r="DS115" s="759"/>
      <c r="DT115" s="759"/>
      <c r="DU115" s="760"/>
      <c r="DV115" s="835" t="s">
        <v>204</v>
      </c>
      <c r="DW115" s="836"/>
      <c r="DX115" s="836"/>
      <c r="DY115" s="836"/>
      <c r="DZ115" s="837"/>
    </row>
    <row r="116" spans="1:130" s="52" customFormat="1" ht="26.25" customHeight="1" x14ac:dyDescent="0.15">
      <c r="A116" s="741"/>
      <c r="B116" s="742"/>
      <c r="C116" s="843" t="s">
        <v>3</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58" t="s">
        <v>204</v>
      </c>
      <c r="AB116" s="759"/>
      <c r="AC116" s="759"/>
      <c r="AD116" s="759"/>
      <c r="AE116" s="760"/>
      <c r="AF116" s="761" t="s">
        <v>204</v>
      </c>
      <c r="AG116" s="759"/>
      <c r="AH116" s="759"/>
      <c r="AI116" s="759"/>
      <c r="AJ116" s="760"/>
      <c r="AK116" s="761" t="s">
        <v>204</v>
      </c>
      <c r="AL116" s="759"/>
      <c r="AM116" s="759"/>
      <c r="AN116" s="759"/>
      <c r="AO116" s="760"/>
      <c r="AP116" s="835" t="s">
        <v>204</v>
      </c>
      <c r="AQ116" s="836"/>
      <c r="AR116" s="836"/>
      <c r="AS116" s="836"/>
      <c r="AT116" s="837"/>
      <c r="AU116" s="903"/>
      <c r="AV116" s="904"/>
      <c r="AW116" s="904"/>
      <c r="AX116" s="904"/>
      <c r="AY116" s="904"/>
      <c r="AZ116" s="910" t="s">
        <v>229</v>
      </c>
      <c r="BA116" s="911"/>
      <c r="BB116" s="911"/>
      <c r="BC116" s="911"/>
      <c r="BD116" s="911"/>
      <c r="BE116" s="911"/>
      <c r="BF116" s="911"/>
      <c r="BG116" s="911"/>
      <c r="BH116" s="911"/>
      <c r="BI116" s="911"/>
      <c r="BJ116" s="911"/>
      <c r="BK116" s="911"/>
      <c r="BL116" s="911"/>
      <c r="BM116" s="911"/>
      <c r="BN116" s="911"/>
      <c r="BO116" s="911"/>
      <c r="BP116" s="912"/>
      <c r="BQ116" s="838" t="s">
        <v>204</v>
      </c>
      <c r="BR116" s="839"/>
      <c r="BS116" s="839"/>
      <c r="BT116" s="839"/>
      <c r="BU116" s="839"/>
      <c r="BV116" s="839" t="s">
        <v>204</v>
      </c>
      <c r="BW116" s="839"/>
      <c r="BX116" s="839"/>
      <c r="BY116" s="839"/>
      <c r="BZ116" s="839"/>
      <c r="CA116" s="839" t="s">
        <v>204</v>
      </c>
      <c r="CB116" s="839"/>
      <c r="CC116" s="839"/>
      <c r="CD116" s="839"/>
      <c r="CE116" s="839"/>
      <c r="CF116" s="896" t="s">
        <v>204</v>
      </c>
      <c r="CG116" s="897"/>
      <c r="CH116" s="897"/>
      <c r="CI116" s="897"/>
      <c r="CJ116" s="897"/>
      <c r="CK116" s="908"/>
      <c r="CL116" s="750"/>
      <c r="CM116" s="834" t="s">
        <v>486</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58" t="s">
        <v>204</v>
      </c>
      <c r="DH116" s="759"/>
      <c r="DI116" s="759"/>
      <c r="DJ116" s="759"/>
      <c r="DK116" s="760"/>
      <c r="DL116" s="761" t="s">
        <v>204</v>
      </c>
      <c r="DM116" s="759"/>
      <c r="DN116" s="759"/>
      <c r="DO116" s="759"/>
      <c r="DP116" s="760"/>
      <c r="DQ116" s="761" t="s">
        <v>204</v>
      </c>
      <c r="DR116" s="759"/>
      <c r="DS116" s="759"/>
      <c r="DT116" s="759"/>
      <c r="DU116" s="760"/>
      <c r="DV116" s="835" t="s">
        <v>204</v>
      </c>
      <c r="DW116" s="836"/>
      <c r="DX116" s="836"/>
      <c r="DY116" s="836"/>
      <c r="DZ116" s="837"/>
    </row>
    <row r="117" spans="1:130" s="52" customFormat="1" ht="26.25" customHeight="1" x14ac:dyDescent="0.15">
      <c r="A117" s="765" t="s">
        <v>278</v>
      </c>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875" t="s">
        <v>327</v>
      </c>
      <c r="Z117" s="767"/>
      <c r="AA117" s="913">
        <v>422001</v>
      </c>
      <c r="AB117" s="914"/>
      <c r="AC117" s="914"/>
      <c r="AD117" s="914"/>
      <c r="AE117" s="915"/>
      <c r="AF117" s="916">
        <v>423761</v>
      </c>
      <c r="AG117" s="914"/>
      <c r="AH117" s="914"/>
      <c r="AI117" s="914"/>
      <c r="AJ117" s="915"/>
      <c r="AK117" s="916">
        <v>408157</v>
      </c>
      <c r="AL117" s="914"/>
      <c r="AM117" s="914"/>
      <c r="AN117" s="914"/>
      <c r="AO117" s="915"/>
      <c r="AP117" s="917"/>
      <c r="AQ117" s="918"/>
      <c r="AR117" s="918"/>
      <c r="AS117" s="918"/>
      <c r="AT117" s="919"/>
      <c r="AU117" s="903"/>
      <c r="AV117" s="904"/>
      <c r="AW117" s="904"/>
      <c r="AX117" s="904"/>
      <c r="AY117" s="904"/>
      <c r="AZ117" s="893" t="s">
        <v>487</v>
      </c>
      <c r="BA117" s="894"/>
      <c r="BB117" s="894"/>
      <c r="BC117" s="894"/>
      <c r="BD117" s="894"/>
      <c r="BE117" s="894"/>
      <c r="BF117" s="894"/>
      <c r="BG117" s="894"/>
      <c r="BH117" s="894"/>
      <c r="BI117" s="894"/>
      <c r="BJ117" s="894"/>
      <c r="BK117" s="894"/>
      <c r="BL117" s="894"/>
      <c r="BM117" s="894"/>
      <c r="BN117" s="894"/>
      <c r="BO117" s="894"/>
      <c r="BP117" s="895"/>
      <c r="BQ117" s="838" t="s">
        <v>204</v>
      </c>
      <c r="BR117" s="839"/>
      <c r="BS117" s="839"/>
      <c r="BT117" s="839"/>
      <c r="BU117" s="839"/>
      <c r="BV117" s="839" t="s">
        <v>204</v>
      </c>
      <c r="BW117" s="839"/>
      <c r="BX117" s="839"/>
      <c r="BY117" s="839"/>
      <c r="BZ117" s="839"/>
      <c r="CA117" s="839" t="s">
        <v>204</v>
      </c>
      <c r="CB117" s="839"/>
      <c r="CC117" s="839"/>
      <c r="CD117" s="839"/>
      <c r="CE117" s="839"/>
      <c r="CF117" s="896" t="s">
        <v>204</v>
      </c>
      <c r="CG117" s="897"/>
      <c r="CH117" s="897"/>
      <c r="CI117" s="897"/>
      <c r="CJ117" s="897"/>
      <c r="CK117" s="908"/>
      <c r="CL117" s="750"/>
      <c r="CM117" s="834" t="s">
        <v>343</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58">
        <v>58383</v>
      </c>
      <c r="DH117" s="759"/>
      <c r="DI117" s="759"/>
      <c r="DJ117" s="759"/>
      <c r="DK117" s="760"/>
      <c r="DL117" s="761">
        <v>78453</v>
      </c>
      <c r="DM117" s="759"/>
      <c r="DN117" s="759"/>
      <c r="DO117" s="759"/>
      <c r="DP117" s="760"/>
      <c r="DQ117" s="761">
        <v>83409</v>
      </c>
      <c r="DR117" s="759"/>
      <c r="DS117" s="759"/>
      <c r="DT117" s="759"/>
      <c r="DU117" s="760"/>
      <c r="DV117" s="835">
        <v>4.0999999999999996</v>
      </c>
      <c r="DW117" s="836"/>
      <c r="DX117" s="836"/>
      <c r="DY117" s="836"/>
      <c r="DZ117" s="837"/>
    </row>
    <row r="118" spans="1:130" s="52" customFormat="1" ht="26.25" customHeight="1" x14ac:dyDescent="0.15">
      <c r="A118" s="765" t="s">
        <v>102</v>
      </c>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7"/>
      <c r="AA118" s="768" t="s">
        <v>12</v>
      </c>
      <c r="AB118" s="766"/>
      <c r="AC118" s="766"/>
      <c r="AD118" s="766"/>
      <c r="AE118" s="767"/>
      <c r="AF118" s="768" t="s">
        <v>436</v>
      </c>
      <c r="AG118" s="766"/>
      <c r="AH118" s="766"/>
      <c r="AI118" s="766"/>
      <c r="AJ118" s="767"/>
      <c r="AK118" s="768" t="s">
        <v>394</v>
      </c>
      <c r="AL118" s="766"/>
      <c r="AM118" s="766"/>
      <c r="AN118" s="766"/>
      <c r="AO118" s="767"/>
      <c r="AP118" s="768" t="s">
        <v>474</v>
      </c>
      <c r="AQ118" s="766"/>
      <c r="AR118" s="766"/>
      <c r="AS118" s="766"/>
      <c r="AT118" s="769"/>
      <c r="AU118" s="903"/>
      <c r="AV118" s="904"/>
      <c r="AW118" s="904"/>
      <c r="AX118" s="904"/>
      <c r="AY118" s="904"/>
      <c r="AZ118" s="842" t="s">
        <v>488</v>
      </c>
      <c r="BA118" s="843"/>
      <c r="BB118" s="843"/>
      <c r="BC118" s="843"/>
      <c r="BD118" s="843"/>
      <c r="BE118" s="843"/>
      <c r="BF118" s="843"/>
      <c r="BG118" s="843"/>
      <c r="BH118" s="843"/>
      <c r="BI118" s="843"/>
      <c r="BJ118" s="843"/>
      <c r="BK118" s="843"/>
      <c r="BL118" s="843"/>
      <c r="BM118" s="843"/>
      <c r="BN118" s="843"/>
      <c r="BO118" s="843"/>
      <c r="BP118" s="844"/>
      <c r="BQ118" s="871" t="s">
        <v>204</v>
      </c>
      <c r="BR118" s="872"/>
      <c r="BS118" s="872"/>
      <c r="BT118" s="872"/>
      <c r="BU118" s="872"/>
      <c r="BV118" s="872" t="s">
        <v>204</v>
      </c>
      <c r="BW118" s="872"/>
      <c r="BX118" s="872"/>
      <c r="BY118" s="872"/>
      <c r="BZ118" s="872"/>
      <c r="CA118" s="872" t="s">
        <v>204</v>
      </c>
      <c r="CB118" s="872"/>
      <c r="CC118" s="872"/>
      <c r="CD118" s="872"/>
      <c r="CE118" s="872"/>
      <c r="CF118" s="896" t="s">
        <v>204</v>
      </c>
      <c r="CG118" s="897"/>
      <c r="CH118" s="897"/>
      <c r="CI118" s="897"/>
      <c r="CJ118" s="897"/>
      <c r="CK118" s="908"/>
      <c r="CL118" s="750"/>
      <c r="CM118" s="834" t="s">
        <v>489</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58" t="s">
        <v>204</v>
      </c>
      <c r="DH118" s="759"/>
      <c r="DI118" s="759"/>
      <c r="DJ118" s="759"/>
      <c r="DK118" s="760"/>
      <c r="DL118" s="761" t="s">
        <v>204</v>
      </c>
      <c r="DM118" s="759"/>
      <c r="DN118" s="759"/>
      <c r="DO118" s="759"/>
      <c r="DP118" s="760"/>
      <c r="DQ118" s="761" t="s">
        <v>204</v>
      </c>
      <c r="DR118" s="759"/>
      <c r="DS118" s="759"/>
      <c r="DT118" s="759"/>
      <c r="DU118" s="760"/>
      <c r="DV118" s="835" t="s">
        <v>204</v>
      </c>
      <c r="DW118" s="836"/>
      <c r="DX118" s="836"/>
      <c r="DY118" s="836"/>
      <c r="DZ118" s="837"/>
    </row>
    <row r="119" spans="1:130" s="52" customFormat="1" ht="26.25" customHeight="1" x14ac:dyDescent="0.15">
      <c r="A119" s="747" t="s">
        <v>388</v>
      </c>
      <c r="B119" s="748"/>
      <c r="C119" s="862" t="s">
        <v>477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02" t="s">
        <v>204</v>
      </c>
      <c r="AB119" s="803"/>
      <c r="AC119" s="803"/>
      <c r="AD119" s="803"/>
      <c r="AE119" s="804"/>
      <c r="AF119" s="805" t="s">
        <v>204</v>
      </c>
      <c r="AG119" s="803"/>
      <c r="AH119" s="803"/>
      <c r="AI119" s="803"/>
      <c r="AJ119" s="804"/>
      <c r="AK119" s="805" t="s">
        <v>204</v>
      </c>
      <c r="AL119" s="803"/>
      <c r="AM119" s="803"/>
      <c r="AN119" s="803"/>
      <c r="AO119" s="804"/>
      <c r="AP119" s="898" t="s">
        <v>204</v>
      </c>
      <c r="AQ119" s="899"/>
      <c r="AR119" s="899"/>
      <c r="AS119" s="899"/>
      <c r="AT119" s="900"/>
      <c r="AU119" s="905"/>
      <c r="AV119" s="906"/>
      <c r="AW119" s="906"/>
      <c r="AX119" s="906"/>
      <c r="AY119" s="906"/>
      <c r="AZ119" s="73" t="s">
        <v>278</v>
      </c>
      <c r="BA119" s="73"/>
      <c r="BB119" s="73"/>
      <c r="BC119" s="73"/>
      <c r="BD119" s="73"/>
      <c r="BE119" s="73"/>
      <c r="BF119" s="73"/>
      <c r="BG119" s="73"/>
      <c r="BH119" s="73"/>
      <c r="BI119" s="73"/>
      <c r="BJ119" s="73"/>
      <c r="BK119" s="73"/>
      <c r="BL119" s="73"/>
      <c r="BM119" s="73"/>
      <c r="BN119" s="73"/>
      <c r="BO119" s="875" t="s">
        <v>173</v>
      </c>
      <c r="BP119" s="876"/>
      <c r="BQ119" s="871">
        <v>4746275</v>
      </c>
      <c r="BR119" s="872"/>
      <c r="BS119" s="872"/>
      <c r="BT119" s="872"/>
      <c r="BU119" s="872"/>
      <c r="BV119" s="872">
        <v>4835584</v>
      </c>
      <c r="BW119" s="872"/>
      <c r="BX119" s="872"/>
      <c r="BY119" s="872"/>
      <c r="BZ119" s="872"/>
      <c r="CA119" s="872">
        <v>6016197</v>
      </c>
      <c r="CB119" s="872"/>
      <c r="CC119" s="872"/>
      <c r="CD119" s="872"/>
      <c r="CE119" s="872"/>
      <c r="CF119" s="724"/>
      <c r="CG119" s="725"/>
      <c r="CH119" s="725"/>
      <c r="CI119" s="725"/>
      <c r="CJ119" s="879"/>
      <c r="CK119" s="909"/>
      <c r="CL119" s="752"/>
      <c r="CM119" s="842" t="s">
        <v>490</v>
      </c>
      <c r="CN119" s="843"/>
      <c r="CO119" s="843"/>
      <c r="CP119" s="843"/>
      <c r="CQ119" s="843"/>
      <c r="CR119" s="843"/>
      <c r="CS119" s="843"/>
      <c r="CT119" s="843"/>
      <c r="CU119" s="843"/>
      <c r="CV119" s="843"/>
      <c r="CW119" s="843"/>
      <c r="CX119" s="843"/>
      <c r="CY119" s="843"/>
      <c r="CZ119" s="843"/>
      <c r="DA119" s="843"/>
      <c r="DB119" s="843"/>
      <c r="DC119" s="843"/>
      <c r="DD119" s="843"/>
      <c r="DE119" s="843"/>
      <c r="DF119" s="844"/>
      <c r="DG119" s="782" t="s">
        <v>204</v>
      </c>
      <c r="DH119" s="783"/>
      <c r="DI119" s="783"/>
      <c r="DJ119" s="783"/>
      <c r="DK119" s="784"/>
      <c r="DL119" s="785" t="s">
        <v>204</v>
      </c>
      <c r="DM119" s="783"/>
      <c r="DN119" s="783"/>
      <c r="DO119" s="783"/>
      <c r="DP119" s="784"/>
      <c r="DQ119" s="785" t="s">
        <v>204</v>
      </c>
      <c r="DR119" s="783"/>
      <c r="DS119" s="783"/>
      <c r="DT119" s="783"/>
      <c r="DU119" s="784"/>
      <c r="DV119" s="859" t="s">
        <v>204</v>
      </c>
      <c r="DW119" s="860"/>
      <c r="DX119" s="860"/>
      <c r="DY119" s="860"/>
      <c r="DZ119" s="861"/>
    </row>
    <row r="120" spans="1:130" s="52" customFormat="1" ht="26.25" customHeight="1" x14ac:dyDescent="0.15">
      <c r="A120" s="749"/>
      <c r="B120" s="750"/>
      <c r="C120" s="834" t="s">
        <v>143</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58" t="s">
        <v>204</v>
      </c>
      <c r="AB120" s="759"/>
      <c r="AC120" s="759"/>
      <c r="AD120" s="759"/>
      <c r="AE120" s="760"/>
      <c r="AF120" s="761" t="s">
        <v>204</v>
      </c>
      <c r="AG120" s="759"/>
      <c r="AH120" s="759"/>
      <c r="AI120" s="759"/>
      <c r="AJ120" s="760"/>
      <c r="AK120" s="761" t="s">
        <v>204</v>
      </c>
      <c r="AL120" s="759"/>
      <c r="AM120" s="759"/>
      <c r="AN120" s="759"/>
      <c r="AO120" s="760"/>
      <c r="AP120" s="835" t="s">
        <v>204</v>
      </c>
      <c r="AQ120" s="836"/>
      <c r="AR120" s="836"/>
      <c r="AS120" s="836"/>
      <c r="AT120" s="837"/>
      <c r="AU120" s="880" t="s">
        <v>479</v>
      </c>
      <c r="AV120" s="881"/>
      <c r="AW120" s="881"/>
      <c r="AX120" s="881"/>
      <c r="AY120" s="882"/>
      <c r="AZ120" s="862" t="s">
        <v>217</v>
      </c>
      <c r="BA120" s="810"/>
      <c r="BB120" s="810"/>
      <c r="BC120" s="810"/>
      <c r="BD120" s="810"/>
      <c r="BE120" s="810"/>
      <c r="BF120" s="810"/>
      <c r="BG120" s="810"/>
      <c r="BH120" s="810"/>
      <c r="BI120" s="810"/>
      <c r="BJ120" s="810"/>
      <c r="BK120" s="810"/>
      <c r="BL120" s="810"/>
      <c r="BM120" s="810"/>
      <c r="BN120" s="810"/>
      <c r="BO120" s="810"/>
      <c r="BP120" s="811"/>
      <c r="BQ120" s="863">
        <v>1850129</v>
      </c>
      <c r="BR120" s="864"/>
      <c r="BS120" s="864"/>
      <c r="BT120" s="864"/>
      <c r="BU120" s="864"/>
      <c r="BV120" s="864">
        <v>1820015</v>
      </c>
      <c r="BW120" s="864"/>
      <c r="BX120" s="864"/>
      <c r="BY120" s="864"/>
      <c r="BZ120" s="864"/>
      <c r="CA120" s="864">
        <v>2067268</v>
      </c>
      <c r="CB120" s="864"/>
      <c r="CC120" s="864"/>
      <c r="CD120" s="864"/>
      <c r="CE120" s="864"/>
      <c r="CF120" s="888">
        <v>100.8</v>
      </c>
      <c r="CG120" s="889"/>
      <c r="CH120" s="889"/>
      <c r="CI120" s="889"/>
      <c r="CJ120" s="889"/>
      <c r="CK120" s="867" t="s">
        <v>274</v>
      </c>
      <c r="CL120" s="826"/>
      <c r="CM120" s="826"/>
      <c r="CN120" s="826"/>
      <c r="CO120" s="827"/>
      <c r="CP120" s="890" t="s">
        <v>158</v>
      </c>
      <c r="CQ120" s="891"/>
      <c r="CR120" s="891"/>
      <c r="CS120" s="891"/>
      <c r="CT120" s="891"/>
      <c r="CU120" s="891"/>
      <c r="CV120" s="891"/>
      <c r="CW120" s="891"/>
      <c r="CX120" s="891"/>
      <c r="CY120" s="891"/>
      <c r="CZ120" s="891"/>
      <c r="DA120" s="891"/>
      <c r="DB120" s="891"/>
      <c r="DC120" s="891"/>
      <c r="DD120" s="891"/>
      <c r="DE120" s="891"/>
      <c r="DF120" s="892"/>
      <c r="DG120" s="863">
        <v>509577</v>
      </c>
      <c r="DH120" s="864"/>
      <c r="DI120" s="864"/>
      <c r="DJ120" s="864"/>
      <c r="DK120" s="864"/>
      <c r="DL120" s="864">
        <v>500919</v>
      </c>
      <c r="DM120" s="864"/>
      <c r="DN120" s="864"/>
      <c r="DO120" s="864"/>
      <c r="DP120" s="864"/>
      <c r="DQ120" s="864">
        <v>485629</v>
      </c>
      <c r="DR120" s="864"/>
      <c r="DS120" s="864"/>
      <c r="DT120" s="864"/>
      <c r="DU120" s="864"/>
      <c r="DV120" s="865">
        <v>23.7</v>
      </c>
      <c r="DW120" s="865"/>
      <c r="DX120" s="865"/>
      <c r="DY120" s="865"/>
      <c r="DZ120" s="866"/>
    </row>
    <row r="121" spans="1:130" s="52" customFormat="1" ht="26.25" customHeight="1" x14ac:dyDescent="0.15">
      <c r="A121" s="749"/>
      <c r="B121" s="750"/>
      <c r="C121" s="893" t="s">
        <v>142</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758" t="s">
        <v>204</v>
      </c>
      <c r="AB121" s="759"/>
      <c r="AC121" s="759"/>
      <c r="AD121" s="759"/>
      <c r="AE121" s="760"/>
      <c r="AF121" s="761" t="s">
        <v>204</v>
      </c>
      <c r="AG121" s="759"/>
      <c r="AH121" s="759"/>
      <c r="AI121" s="759"/>
      <c r="AJ121" s="760"/>
      <c r="AK121" s="761" t="s">
        <v>204</v>
      </c>
      <c r="AL121" s="759"/>
      <c r="AM121" s="759"/>
      <c r="AN121" s="759"/>
      <c r="AO121" s="760"/>
      <c r="AP121" s="835" t="s">
        <v>204</v>
      </c>
      <c r="AQ121" s="836"/>
      <c r="AR121" s="836"/>
      <c r="AS121" s="836"/>
      <c r="AT121" s="837"/>
      <c r="AU121" s="883"/>
      <c r="AV121" s="884"/>
      <c r="AW121" s="884"/>
      <c r="AX121" s="884"/>
      <c r="AY121" s="885"/>
      <c r="AZ121" s="834" t="s">
        <v>491</v>
      </c>
      <c r="BA121" s="770"/>
      <c r="BB121" s="770"/>
      <c r="BC121" s="770"/>
      <c r="BD121" s="770"/>
      <c r="BE121" s="770"/>
      <c r="BF121" s="770"/>
      <c r="BG121" s="770"/>
      <c r="BH121" s="770"/>
      <c r="BI121" s="770"/>
      <c r="BJ121" s="770"/>
      <c r="BK121" s="770"/>
      <c r="BL121" s="770"/>
      <c r="BM121" s="770"/>
      <c r="BN121" s="770"/>
      <c r="BO121" s="770"/>
      <c r="BP121" s="771"/>
      <c r="BQ121" s="838">
        <v>4570</v>
      </c>
      <c r="BR121" s="839"/>
      <c r="BS121" s="839"/>
      <c r="BT121" s="839"/>
      <c r="BU121" s="839"/>
      <c r="BV121" s="839">
        <v>3510</v>
      </c>
      <c r="BW121" s="839"/>
      <c r="BX121" s="839"/>
      <c r="BY121" s="839"/>
      <c r="BZ121" s="839"/>
      <c r="CA121" s="839">
        <v>2283</v>
      </c>
      <c r="CB121" s="839"/>
      <c r="CC121" s="839"/>
      <c r="CD121" s="839"/>
      <c r="CE121" s="839"/>
      <c r="CF121" s="896">
        <v>0.1</v>
      </c>
      <c r="CG121" s="897"/>
      <c r="CH121" s="897"/>
      <c r="CI121" s="897"/>
      <c r="CJ121" s="897"/>
      <c r="CK121" s="868"/>
      <c r="CL121" s="829"/>
      <c r="CM121" s="829"/>
      <c r="CN121" s="829"/>
      <c r="CO121" s="830"/>
      <c r="CP121" s="856" t="s">
        <v>29</v>
      </c>
      <c r="CQ121" s="857"/>
      <c r="CR121" s="857"/>
      <c r="CS121" s="857"/>
      <c r="CT121" s="857"/>
      <c r="CU121" s="857"/>
      <c r="CV121" s="857"/>
      <c r="CW121" s="857"/>
      <c r="CX121" s="857"/>
      <c r="CY121" s="857"/>
      <c r="CZ121" s="857"/>
      <c r="DA121" s="857"/>
      <c r="DB121" s="857"/>
      <c r="DC121" s="857"/>
      <c r="DD121" s="857"/>
      <c r="DE121" s="857"/>
      <c r="DF121" s="858"/>
      <c r="DG121" s="838" t="s">
        <v>204</v>
      </c>
      <c r="DH121" s="839"/>
      <c r="DI121" s="839"/>
      <c r="DJ121" s="839"/>
      <c r="DK121" s="839"/>
      <c r="DL121" s="839" t="s">
        <v>204</v>
      </c>
      <c r="DM121" s="839"/>
      <c r="DN121" s="839"/>
      <c r="DO121" s="839"/>
      <c r="DP121" s="839"/>
      <c r="DQ121" s="839" t="s">
        <v>204</v>
      </c>
      <c r="DR121" s="839"/>
      <c r="DS121" s="839"/>
      <c r="DT121" s="839"/>
      <c r="DU121" s="839"/>
      <c r="DV121" s="840" t="s">
        <v>204</v>
      </c>
      <c r="DW121" s="840"/>
      <c r="DX121" s="840"/>
      <c r="DY121" s="840"/>
      <c r="DZ121" s="841"/>
    </row>
    <row r="122" spans="1:130" s="52" customFormat="1" ht="26.25" customHeight="1" x14ac:dyDescent="0.15">
      <c r="A122" s="749"/>
      <c r="B122" s="750"/>
      <c r="C122" s="834" t="s">
        <v>485</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58" t="s">
        <v>204</v>
      </c>
      <c r="AB122" s="759"/>
      <c r="AC122" s="759"/>
      <c r="AD122" s="759"/>
      <c r="AE122" s="760"/>
      <c r="AF122" s="761" t="s">
        <v>204</v>
      </c>
      <c r="AG122" s="759"/>
      <c r="AH122" s="759"/>
      <c r="AI122" s="759"/>
      <c r="AJ122" s="760"/>
      <c r="AK122" s="761" t="s">
        <v>204</v>
      </c>
      <c r="AL122" s="759"/>
      <c r="AM122" s="759"/>
      <c r="AN122" s="759"/>
      <c r="AO122" s="760"/>
      <c r="AP122" s="835" t="s">
        <v>204</v>
      </c>
      <c r="AQ122" s="836"/>
      <c r="AR122" s="836"/>
      <c r="AS122" s="836"/>
      <c r="AT122" s="837"/>
      <c r="AU122" s="883"/>
      <c r="AV122" s="884"/>
      <c r="AW122" s="884"/>
      <c r="AX122" s="884"/>
      <c r="AY122" s="885"/>
      <c r="AZ122" s="842" t="s">
        <v>493</v>
      </c>
      <c r="BA122" s="843"/>
      <c r="BB122" s="843"/>
      <c r="BC122" s="843"/>
      <c r="BD122" s="843"/>
      <c r="BE122" s="843"/>
      <c r="BF122" s="843"/>
      <c r="BG122" s="843"/>
      <c r="BH122" s="843"/>
      <c r="BI122" s="843"/>
      <c r="BJ122" s="843"/>
      <c r="BK122" s="843"/>
      <c r="BL122" s="843"/>
      <c r="BM122" s="843"/>
      <c r="BN122" s="843"/>
      <c r="BO122" s="843"/>
      <c r="BP122" s="844"/>
      <c r="BQ122" s="871">
        <v>3234460</v>
      </c>
      <c r="BR122" s="872"/>
      <c r="BS122" s="872"/>
      <c r="BT122" s="872"/>
      <c r="BU122" s="872"/>
      <c r="BV122" s="872">
        <v>3593007</v>
      </c>
      <c r="BW122" s="872"/>
      <c r="BX122" s="872"/>
      <c r="BY122" s="872"/>
      <c r="BZ122" s="872"/>
      <c r="CA122" s="872">
        <v>3766043</v>
      </c>
      <c r="CB122" s="872"/>
      <c r="CC122" s="872"/>
      <c r="CD122" s="872"/>
      <c r="CE122" s="872"/>
      <c r="CF122" s="873">
        <v>183.7</v>
      </c>
      <c r="CG122" s="874"/>
      <c r="CH122" s="874"/>
      <c r="CI122" s="874"/>
      <c r="CJ122" s="874"/>
      <c r="CK122" s="868"/>
      <c r="CL122" s="829"/>
      <c r="CM122" s="829"/>
      <c r="CN122" s="829"/>
      <c r="CO122" s="830"/>
      <c r="CP122" s="856" t="s">
        <v>231</v>
      </c>
      <c r="CQ122" s="857"/>
      <c r="CR122" s="857"/>
      <c r="CS122" s="857"/>
      <c r="CT122" s="857"/>
      <c r="CU122" s="857"/>
      <c r="CV122" s="857"/>
      <c r="CW122" s="857"/>
      <c r="CX122" s="857"/>
      <c r="CY122" s="857"/>
      <c r="CZ122" s="857"/>
      <c r="DA122" s="857"/>
      <c r="DB122" s="857"/>
      <c r="DC122" s="857"/>
      <c r="DD122" s="857"/>
      <c r="DE122" s="857"/>
      <c r="DF122" s="858"/>
      <c r="DG122" s="838" t="s">
        <v>204</v>
      </c>
      <c r="DH122" s="839"/>
      <c r="DI122" s="839"/>
      <c r="DJ122" s="839"/>
      <c r="DK122" s="839"/>
      <c r="DL122" s="839" t="s">
        <v>204</v>
      </c>
      <c r="DM122" s="839"/>
      <c r="DN122" s="839"/>
      <c r="DO122" s="839"/>
      <c r="DP122" s="839"/>
      <c r="DQ122" s="839" t="s">
        <v>204</v>
      </c>
      <c r="DR122" s="839"/>
      <c r="DS122" s="839"/>
      <c r="DT122" s="839"/>
      <c r="DU122" s="839"/>
      <c r="DV122" s="840" t="s">
        <v>204</v>
      </c>
      <c r="DW122" s="840"/>
      <c r="DX122" s="840"/>
      <c r="DY122" s="840"/>
      <c r="DZ122" s="841"/>
    </row>
    <row r="123" spans="1:130" s="52" customFormat="1" ht="26.25" customHeight="1" x14ac:dyDescent="0.15">
      <c r="A123" s="749"/>
      <c r="B123" s="750"/>
      <c r="C123" s="834" t="s">
        <v>486</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58" t="s">
        <v>204</v>
      </c>
      <c r="AB123" s="759"/>
      <c r="AC123" s="759"/>
      <c r="AD123" s="759"/>
      <c r="AE123" s="760"/>
      <c r="AF123" s="761" t="s">
        <v>204</v>
      </c>
      <c r="AG123" s="759"/>
      <c r="AH123" s="759"/>
      <c r="AI123" s="759"/>
      <c r="AJ123" s="760"/>
      <c r="AK123" s="761" t="s">
        <v>204</v>
      </c>
      <c r="AL123" s="759"/>
      <c r="AM123" s="759"/>
      <c r="AN123" s="759"/>
      <c r="AO123" s="760"/>
      <c r="AP123" s="835" t="s">
        <v>204</v>
      </c>
      <c r="AQ123" s="836"/>
      <c r="AR123" s="836"/>
      <c r="AS123" s="836"/>
      <c r="AT123" s="837"/>
      <c r="AU123" s="886"/>
      <c r="AV123" s="887"/>
      <c r="AW123" s="887"/>
      <c r="AX123" s="887"/>
      <c r="AY123" s="887"/>
      <c r="AZ123" s="73" t="s">
        <v>278</v>
      </c>
      <c r="BA123" s="73"/>
      <c r="BB123" s="73"/>
      <c r="BC123" s="73"/>
      <c r="BD123" s="73"/>
      <c r="BE123" s="73"/>
      <c r="BF123" s="73"/>
      <c r="BG123" s="73"/>
      <c r="BH123" s="73"/>
      <c r="BI123" s="73"/>
      <c r="BJ123" s="73"/>
      <c r="BK123" s="73"/>
      <c r="BL123" s="73"/>
      <c r="BM123" s="73"/>
      <c r="BN123" s="73"/>
      <c r="BO123" s="875" t="s">
        <v>494</v>
      </c>
      <c r="BP123" s="876"/>
      <c r="BQ123" s="877">
        <v>5089159</v>
      </c>
      <c r="BR123" s="878"/>
      <c r="BS123" s="878"/>
      <c r="BT123" s="878"/>
      <c r="BU123" s="878"/>
      <c r="BV123" s="878">
        <v>5416532</v>
      </c>
      <c r="BW123" s="878"/>
      <c r="BX123" s="878"/>
      <c r="BY123" s="878"/>
      <c r="BZ123" s="878"/>
      <c r="CA123" s="878">
        <v>5835594</v>
      </c>
      <c r="CB123" s="878"/>
      <c r="CC123" s="878"/>
      <c r="CD123" s="878"/>
      <c r="CE123" s="878"/>
      <c r="CF123" s="724"/>
      <c r="CG123" s="725"/>
      <c r="CH123" s="725"/>
      <c r="CI123" s="725"/>
      <c r="CJ123" s="879"/>
      <c r="CK123" s="868"/>
      <c r="CL123" s="829"/>
      <c r="CM123" s="829"/>
      <c r="CN123" s="829"/>
      <c r="CO123" s="830"/>
      <c r="CP123" s="856" t="s">
        <v>242</v>
      </c>
      <c r="CQ123" s="857"/>
      <c r="CR123" s="857"/>
      <c r="CS123" s="857"/>
      <c r="CT123" s="857"/>
      <c r="CU123" s="857"/>
      <c r="CV123" s="857"/>
      <c r="CW123" s="857"/>
      <c r="CX123" s="857"/>
      <c r="CY123" s="857"/>
      <c r="CZ123" s="857"/>
      <c r="DA123" s="857"/>
      <c r="DB123" s="857"/>
      <c r="DC123" s="857"/>
      <c r="DD123" s="857"/>
      <c r="DE123" s="857"/>
      <c r="DF123" s="858"/>
      <c r="DG123" s="758" t="s">
        <v>204</v>
      </c>
      <c r="DH123" s="759"/>
      <c r="DI123" s="759"/>
      <c r="DJ123" s="759"/>
      <c r="DK123" s="760"/>
      <c r="DL123" s="761" t="s">
        <v>204</v>
      </c>
      <c r="DM123" s="759"/>
      <c r="DN123" s="759"/>
      <c r="DO123" s="759"/>
      <c r="DP123" s="760"/>
      <c r="DQ123" s="761" t="s">
        <v>204</v>
      </c>
      <c r="DR123" s="759"/>
      <c r="DS123" s="759"/>
      <c r="DT123" s="759"/>
      <c r="DU123" s="760"/>
      <c r="DV123" s="835" t="s">
        <v>204</v>
      </c>
      <c r="DW123" s="836"/>
      <c r="DX123" s="836"/>
      <c r="DY123" s="836"/>
      <c r="DZ123" s="837"/>
    </row>
    <row r="124" spans="1:130" s="52" customFormat="1" ht="26.25" customHeight="1" x14ac:dyDescent="0.15">
      <c r="A124" s="749"/>
      <c r="B124" s="750"/>
      <c r="C124" s="834" t="s">
        <v>343</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58" t="s">
        <v>204</v>
      </c>
      <c r="AB124" s="759"/>
      <c r="AC124" s="759"/>
      <c r="AD124" s="759"/>
      <c r="AE124" s="760"/>
      <c r="AF124" s="761" t="s">
        <v>204</v>
      </c>
      <c r="AG124" s="759"/>
      <c r="AH124" s="759"/>
      <c r="AI124" s="759"/>
      <c r="AJ124" s="760"/>
      <c r="AK124" s="761" t="s">
        <v>204</v>
      </c>
      <c r="AL124" s="759"/>
      <c r="AM124" s="759"/>
      <c r="AN124" s="759"/>
      <c r="AO124" s="760"/>
      <c r="AP124" s="835" t="s">
        <v>204</v>
      </c>
      <c r="AQ124" s="836"/>
      <c r="AR124" s="836"/>
      <c r="AS124" s="836"/>
      <c r="AT124" s="837"/>
      <c r="AU124" s="850" t="s">
        <v>495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204</v>
      </c>
      <c r="BR124" s="854"/>
      <c r="BS124" s="854"/>
      <c r="BT124" s="854"/>
      <c r="BU124" s="854"/>
      <c r="BV124" s="854" t="s">
        <v>204</v>
      </c>
      <c r="BW124" s="854"/>
      <c r="BX124" s="854"/>
      <c r="BY124" s="854"/>
      <c r="BZ124" s="854"/>
      <c r="CA124" s="854">
        <v>8.8000000000000007</v>
      </c>
      <c r="CB124" s="854"/>
      <c r="CC124" s="854"/>
      <c r="CD124" s="854"/>
      <c r="CE124" s="854"/>
      <c r="CF124" s="732"/>
      <c r="CG124" s="733"/>
      <c r="CH124" s="733"/>
      <c r="CI124" s="733"/>
      <c r="CJ124" s="855"/>
      <c r="CK124" s="869"/>
      <c r="CL124" s="869"/>
      <c r="CM124" s="869"/>
      <c r="CN124" s="869"/>
      <c r="CO124" s="870"/>
      <c r="CP124" s="856" t="s">
        <v>496</v>
      </c>
      <c r="CQ124" s="857"/>
      <c r="CR124" s="857"/>
      <c r="CS124" s="857"/>
      <c r="CT124" s="857"/>
      <c r="CU124" s="857"/>
      <c r="CV124" s="857"/>
      <c r="CW124" s="857"/>
      <c r="CX124" s="857"/>
      <c r="CY124" s="857"/>
      <c r="CZ124" s="857"/>
      <c r="DA124" s="857"/>
      <c r="DB124" s="857"/>
      <c r="DC124" s="857"/>
      <c r="DD124" s="857"/>
      <c r="DE124" s="857"/>
      <c r="DF124" s="858"/>
      <c r="DG124" s="782" t="s">
        <v>204</v>
      </c>
      <c r="DH124" s="783"/>
      <c r="DI124" s="783"/>
      <c r="DJ124" s="783"/>
      <c r="DK124" s="784"/>
      <c r="DL124" s="785" t="s">
        <v>204</v>
      </c>
      <c r="DM124" s="783"/>
      <c r="DN124" s="783"/>
      <c r="DO124" s="783"/>
      <c r="DP124" s="784"/>
      <c r="DQ124" s="785" t="s">
        <v>204</v>
      </c>
      <c r="DR124" s="783"/>
      <c r="DS124" s="783"/>
      <c r="DT124" s="783"/>
      <c r="DU124" s="784"/>
      <c r="DV124" s="859" t="s">
        <v>204</v>
      </c>
      <c r="DW124" s="860"/>
      <c r="DX124" s="860"/>
      <c r="DY124" s="860"/>
      <c r="DZ124" s="861"/>
    </row>
    <row r="125" spans="1:130" s="52" customFormat="1" ht="26.25" customHeight="1" x14ac:dyDescent="0.15">
      <c r="A125" s="749"/>
      <c r="B125" s="750"/>
      <c r="C125" s="834" t="s">
        <v>489</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58" t="s">
        <v>204</v>
      </c>
      <c r="AB125" s="759"/>
      <c r="AC125" s="759"/>
      <c r="AD125" s="759"/>
      <c r="AE125" s="760"/>
      <c r="AF125" s="761" t="s">
        <v>204</v>
      </c>
      <c r="AG125" s="759"/>
      <c r="AH125" s="759"/>
      <c r="AI125" s="759"/>
      <c r="AJ125" s="760"/>
      <c r="AK125" s="761" t="s">
        <v>204</v>
      </c>
      <c r="AL125" s="759"/>
      <c r="AM125" s="759"/>
      <c r="AN125" s="759"/>
      <c r="AO125" s="760"/>
      <c r="AP125" s="835" t="s">
        <v>204</v>
      </c>
      <c r="AQ125" s="836"/>
      <c r="AR125" s="836"/>
      <c r="AS125" s="836"/>
      <c r="AT125" s="837"/>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25" t="s">
        <v>499</v>
      </c>
      <c r="CL125" s="826"/>
      <c r="CM125" s="826"/>
      <c r="CN125" s="826"/>
      <c r="CO125" s="827"/>
      <c r="CP125" s="862" t="s">
        <v>146</v>
      </c>
      <c r="CQ125" s="810"/>
      <c r="CR125" s="810"/>
      <c r="CS125" s="810"/>
      <c r="CT125" s="810"/>
      <c r="CU125" s="810"/>
      <c r="CV125" s="810"/>
      <c r="CW125" s="810"/>
      <c r="CX125" s="810"/>
      <c r="CY125" s="810"/>
      <c r="CZ125" s="810"/>
      <c r="DA125" s="810"/>
      <c r="DB125" s="810"/>
      <c r="DC125" s="810"/>
      <c r="DD125" s="810"/>
      <c r="DE125" s="810"/>
      <c r="DF125" s="811"/>
      <c r="DG125" s="863" t="s">
        <v>204</v>
      </c>
      <c r="DH125" s="864"/>
      <c r="DI125" s="864"/>
      <c r="DJ125" s="864"/>
      <c r="DK125" s="864"/>
      <c r="DL125" s="864" t="s">
        <v>204</v>
      </c>
      <c r="DM125" s="864"/>
      <c r="DN125" s="864"/>
      <c r="DO125" s="864"/>
      <c r="DP125" s="864"/>
      <c r="DQ125" s="864" t="s">
        <v>204</v>
      </c>
      <c r="DR125" s="864"/>
      <c r="DS125" s="864"/>
      <c r="DT125" s="864"/>
      <c r="DU125" s="864"/>
      <c r="DV125" s="865" t="s">
        <v>204</v>
      </c>
      <c r="DW125" s="865"/>
      <c r="DX125" s="865"/>
      <c r="DY125" s="865"/>
      <c r="DZ125" s="866"/>
    </row>
    <row r="126" spans="1:130" s="52" customFormat="1" ht="26.25" customHeight="1" x14ac:dyDescent="0.15">
      <c r="A126" s="749"/>
      <c r="B126" s="750"/>
      <c r="C126" s="834" t="s">
        <v>490</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58" t="s">
        <v>204</v>
      </c>
      <c r="AB126" s="759"/>
      <c r="AC126" s="759"/>
      <c r="AD126" s="759"/>
      <c r="AE126" s="760"/>
      <c r="AF126" s="761" t="s">
        <v>204</v>
      </c>
      <c r="AG126" s="759"/>
      <c r="AH126" s="759"/>
      <c r="AI126" s="759"/>
      <c r="AJ126" s="760"/>
      <c r="AK126" s="761" t="s">
        <v>204</v>
      </c>
      <c r="AL126" s="759"/>
      <c r="AM126" s="759"/>
      <c r="AN126" s="759"/>
      <c r="AO126" s="760"/>
      <c r="AP126" s="835" t="s">
        <v>204</v>
      </c>
      <c r="AQ126" s="836"/>
      <c r="AR126" s="836"/>
      <c r="AS126" s="836"/>
      <c r="AT126" s="837"/>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28"/>
      <c r="CL126" s="829"/>
      <c r="CM126" s="829"/>
      <c r="CN126" s="829"/>
      <c r="CO126" s="830"/>
      <c r="CP126" s="834" t="s">
        <v>422</v>
      </c>
      <c r="CQ126" s="770"/>
      <c r="CR126" s="770"/>
      <c r="CS126" s="770"/>
      <c r="CT126" s="770"/>
      <c r="CU126" s="770"/>
      <c r="CV126" s="770"/>
      <c r="CW126" s="770"/>
      <c r="CX126" s="770"/>
      <c r="CY126" s="770"/>
      <c r="CZ126" s="770"/>
      <c r="DA126" s="770"/>
      <c r="DB126" s="770"/>
      <c r="DC126" s="770"/>
      <c r="DD126" s="770"/>
      <c r="DE126" s="770"/>
      <c r="DF126" s="771"/>
      <c r="DG126" s="838" t="s">
        <v>204</v>
      </c>
      <c r="DH126" s="839"/>
      <c r="DI126" s="839"/>
      <c r="DJ126" s="839"/>
      <c r="DK126" s="839"/>
      <c r="DL126" s="839" t="s">
        <v>204</v>
      </c>
      <c r="DM126" s="839"/>
      <c r="DN126" s="839"/>
      <c r="DO126" s="839"/>
      <c r="DP126" s="839"/>
      <c r="DQ126" s="839" t="s">
        <v>204</v>
      </c>
      <c r="DR126" s="839"/>
      <c r="DS126" s="839"/>
      <c r="DT126" s="839"/>
      <c r="DU126" s="839"/>
      <c r="DV126" s="840" t="s">
        <v>204</v>
      </c>
      <c r="DW126" s="840"/>
      <c r="DX126" s="840"/>
      <c r="DY126" s="840"/>
      <c r="DZ126" s="841"/>
    </row>
    <row r="127" spans="1:130" s="52" customFormat="1" ht="26.25" customHeight="1" x14ac:dyDescent="0.15">
      <c r="A127" s="751"/>
      <c r="B127" s="752"/>
      <c r="C127" s="842" t="s">
        <v>85</v>
      </c>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4"/>
      <c r="AA127" s="758" t="s">
        <v>204</v>
      </c>
      <c r="AB127" s="759"/>
      <c r="AC127" s="759"/>
      <c r="AD127" s="759"/>
      <c r="AE127" s="760"/>
      <c r="AF127" s="761" t="s">
        <v>204</v>
      </c>
      <c r="AG127" s="759"/>
      <c r="AH127" s="759"/>
      <c r="AI127" s="759"/>
      <c r="AJ127" s="760"/>
      <c r="AK127" s="761" t="s">
        <v>204</v>
      </c>
      <c r="AL127" s="759"/>
      <c r="AM127" s="759"/>
      <c r="AN127" s="759"/>
      <c r="AO127" s="760"/>
      <c r="AP127" s="835" t="s">
        <v>204</v>
      </c>
      <c r="AQ127" s="836"/>
      <c r="AR127" s="836"/>
      <c r="AS127" s="836"/>
      <c r="AT127" s="837"/>
      <c r="AU127" s="60"/>
      <c r="AV127" s="60"/>
      <c r="AW127" s="60"/>
      <c r="AX127" s="845" t="s">
        <v>500</v>
      </c>
      <c r="AY127" s="846"/>
      <c r="AZ127" s="846"/>
      <c r="BA127" s="846"/>
      <c r="BB127" s="846"/>
      <c r="BC127" s="846"/>
      <c r="BD127" s="846"/>
      <c r="BE127" s="847"/>
      <c r="BF127" s="848" t="s">
        <v>501</v>
      </c>
      <c r="BG127" s="846"/>
      <c r="BH127" s="846"/>
      <c r="BI127" s="846"/>
      <c r="BJ127" s="846"/>
      <c r="BK127" s="846"/>
      <c r="BL127" s="847"/>
      <c r="BM127" s="848" t="s">
        <v>423</v>
      </c>
      <c r="BN127" s="846"/>
      <c r="BO127" s="846"/>
      <c r="BP127" s="846"/>
      <c r="BQ127" s="846"/>
      <c r="BR127" s="846"/>
      <c r="BS127" s="847"/>
      <c r="BT127" s="848" t="s">
        <v>415</v>
      </c>
      <c r="BU127" s="846"/>
      <c r="BV127" s="846"/>
      <c r="BW127" s="846"/>
      <c r="BX127" s="846"/>
      <c r="BY127" s="846"/>
      <c r="BZ127" s="849"/>
      <c r="CA127" s="60"/>
      <c r="CB127" s="60"/>
      <c r="CC127" s="60"/>
      <c r="CD127" s="78"/>
      <c r="CE127" s="78"/>
      <c r="CF127" s="78"/>
      <c r="CG127" s="60"/>
      <c r="CH127" s="60"/>
      <c r="CI127" s="60"/>
      <c r="CJ127" s="79"/>
      <c r="CK127" s="828"/>
      <c r="CL127" s="829"/>
      <c r="CM127" s="829"/>
      <c r="CN127" s="829"/>
      <c r="CO127" s="830"/>
      <c r="CP127" s="834" t="s">
        <v>452</v>
      </c>
      <c r="CQ127" s="770"/>
      <c r="CR127" s="770"/>
      <c r="CS127" s="770"/>
      <c r="CT127" s="770"/>
      <c r="CU127" s="770"/>
      <c r="CV127" s="770"/>
      <c r="CW127" s="770"/>
      <c r="CX127" s="770"/>
      <c r="CY127" s="770"/>
      <c r="CZ127" s="770"/>
      <c r="DA127" s="770"/>
      <c r="DB127" s="770"/>
      <c r="DC127" s="770"/>
      <c r="DD127" s="770"/>
      <c r="DE127" s="770"/>
      <c r="DF127" s="771"/>
      <c r="DG127" s="838" t="s">
        <v>204</v>
      </c>
      <c r="DH127" s="839"/>
      <c r="DI127" s="839"/>
      <c r="DJ127" s="839"/>
      <c r="DK127" s="839"/>
      <c r="DL127" s="839" t="s">
        <v>204</v>
      </c>
      <c r="DM127" s="839"/>
      <c r="DN127" s="839"/>
      <c r="DO127" s="839"/>
      <c r="DP127" s="839"/>
      <c r="DQ127" s="839" t="s">
        <v>204</v>
      </c>
      <c r="DR127" s="839"/>
      <c r="DS127" s="839"/>
      <c r="DT127" s="839"/>
      <c r="DU127" s="839"/>
      <c r="DV127" s="840" t="s">
        <v>204</v>
      </c>
      <c r="DW127" s="840"/>
      <c r="DX127" s="840"/>
      <c r="DY127" s="840"/>
      <c r="DZ127" s="841"/>
    </row>
    <row r="128" spans="1:130" s="52" customFormat="1" ht="26.25" customHeight="1" x14ac:dyDescent="0.15">
      <c r="A128" s="798" t="s">
        <v>502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9</v>
      </c>
      <c r="X128" s="800"/>
      <c r="Y128" s="800"/>
      <c r="Z128" s="801"/>
      <c r="AA128" s="802">
        <v>5195</v>
      </c>
      <c r="AB128" s="803"/>
      <c r="AC128" s="803"/>
      <c r="AD128" s="803"/>
      <c r="AE128" s="804"/>
      <c r="AF128" s="805">
        <v>5912</v>
      </c>
      <c r="AG128" s="803"/>
      <c r="AH128" s="803"/>
      <c r="AI128" s="803"/>
      <c r="AJ128" s="804"/>
      <c r="AK128" s="805">
        <v>3178</v>
      </c>
      <c r="AL128" s="803"/>
      <c r="AM128" s="803"/>
      <c r="AN128" s="803"/>
      <c r="AO128" s="804"/>
      <c r="AP128" s="806"/>
      <c r="AQ128" s="807"/>
      <c r="AR128" s="807"/>
      <c r="AS128" s="807"/>
      <c r="AT128" s="808"/>
      <c r="AU128" s="60"/>
      <c r="AV128" s="60"/>
      <c r="AW128" s="60"/>
      <c r="AX128" s="809" t="s">
        <v>311</v>
      </c>
      <c r="AY128" s="810"/>
      <c r="AZ128" s="810"/>
      <c r="BA128" s="810"/>
      <c r="BB128" s="810"/>
      <c r="BC128" s="810"/>
      <c r="BD128" s="810"/>
      <c r="BE128" s="811"/>
      <c r="BF128" s="812" t="s">
        <v>204</v>
      </c>
      <c r="BG128" s="813"/>
      <c r="BH128" s="813"/>
      <c r="BI128" s="813"/>
      <c r="BJ128" s="813"/>
      <c r="BK128" s="813"/>
      <c r="BL128" s="814"/>
      <c r="BM128" s="812">
        <v>15</v>
      </c>
      <c r="BN128" s="813"/>
      <c r="BO128" s="813"/>
      <c r="BP128" s="813"/>
      <c r="BQ128" s="813"/>
      <c r="BR128" s="813"/>
      <c r="BS128" s="814"/>
      <c r="BT128" s="812">
        <v>20</v>
      </c>
      <c r="BU128" s="813"/>
      <c r="BV128" s="813"/>
      <c r="BW128" s="813"/>
      <c r="BX128" s="813"/>
      <c r="BY128" s="813"/>
      <c r="BZ128" s="815"/>
      <c r="CA128" s="78"/>
      <c r="CB128" s="78"/>
      <c r="CC128" s="78"/>
      <c r="CD128" s="78"/>
      <c r="CE128" s="78"/>
      <c r="CF128" s="78"/>
      <c r="CG128" s="60"/>
      <c r="CH128" s="60"/>
      <c r="CI128" s="60"/>
      <c r="CJ128" s="79"/>
      <c r="CK128" s="831"/>
      <c r="CL128" s="832"/>
      <c r="CM128" s="832"/>
      <c r="CN128" s="832"/>
      <c r="CO128" s="833"/>
      <c r="CP128" s="816" t="s">
        <v>406</v>
      </c>
      <c r="CQ128" s="790"/>
      <c r="CR128" s="790"/>
      <c r="CS128" s="790"/>
      <c r="CT128" s="790"/>
      <c r="CU128" s="790"/>
      <c r="CV128" s="790"/>
      <c r="CW128" s="790"/>
      <c r="CX128" s="790"/>
      <c r="CY128" s="790"/>
      <c r="CZ128" s="790"/>
      <c r="DA128" s="790"/>
      <c r="DB128" s="790"/>
      <c r="DC128" s="790"/>
      <c r="DD128" s="790"/>
      <c r="DE128" s="790"/>
      <c r="DF128" s="791"/>
      <c r="DG128" s="817" t="s">
        <v>204</v>
      </c>
      <c r="DH128" s="818"/>
      <c r="DI128" s="818"/>
      <c r="DJ128" s="818"/>
      <c r="DK128" s="818"/>
      <c r="DL128" s="818" t="s">
        <v>204</v>
      </c>
      <c r="DM128" s="818"/>
      <c r="DN128" s="818"/>
      <c r="DO128" s="818"/>
      <c r="DP128" s="818"/>
      <c r="DQ128" s="818" t="s">
        <v>204</v>
      </c>
      <c r="DR128" s="818"/>
      <c r="DS128" s="818"/>
      <c r="DT128" s="818"/>
      <c r="DU128" s="818"/>
      <c r="DV128" s="819" t="s">
        <v>204</v>
      </c>
      <c r="DW128" s="819"/>
      <c r="DX128" s="819"/>
      <c r="DY128" s="819"/>
      <c r="DZ128" s="820"/>
    </row>
    <row r="129" spans="1:131" s="52" customFormat="1" ht="26.25" customHeight="1" x14ac:dyDescent="0.15">
      <c r="A129" s="753" t="s">
        <v>178</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240</v>
      </c>
      <c r="X129" s="756"/>
      <c r="Y129" s="756"/>
      <c r="Z129" s="757"/>
      <c r="AA129" s="758">
        <v>2007180</v>
      </c>
      <c r="AB129" s="759"/>
      <c r="AC129" s="759"/>
      <c r="AD129" s="759"/>
      <c r="AE129" s="760"/>
      <c r="AF129" s="761">
        <v>2117490</v>
      </c>
      <c r="AG129" s="759"/>
      <c r="AH129" s="759"/>
      <c r="AI129" s="759"/>
      <c r="AJ129" s="760"/>
      <c r="AK129" s="761">
        <v>2319277</v>
      </c>
      <c r="AL129" s="759"/>
      <c r="AM129" s="759"/>
      <c r="AN129" s="759"/>
      <c r="AO129" s="760"/>
      <c r="AP129" s="762"/>
      <c r="AQ129" s="763"/>
      <c r="AR129" s="763"/>
      <c r="AS129" s="763"/>
      <c r="AT129" s="764"/>
      <c r="AU129" s="71"/>
      <c r="AV129" s="71"/>
      <c r="AW129" s="71"/>
      <c r="AX129" s="772" t="s">
        <v>126</v>
      </c>
      <c r="AY129" s="770"/>
      <c r="AZ129" s="770"/>
      <c r="BA129" s="770"/>
      <c r="BB129" s="770"/>
      <c r="BC129" s="770"/>
      <c r="BD129" s="770"/>
      <c r="BE129" s="771"/>
      <c r="BF129" s="821" t="s">
        <v>204</v>
      </c>
      <c r="BG129" s="822"/>
      <c r="BH129" s="822"/>
      <c r="BI129" s="822"/>
      <c r="BJ129" s="822"/>
      <c r="BK129" s="822"/>
      <c r="BL129" s="823"/>
      <c r="BM129" s="821">
        <v>20</v>
      </c>
      <c r="BN129" s="822"/>
      <c r="BO129" s="822"/>
      <c r="BP129" s="822"/>
      <c r="BQ129" s="822"/>
      <c r="BR129" s="822"/>
      <c r="BS129" s="823"/>
      <c r="BT129" s="821">
        <v>30</v>
      </c>
      <c r="BU129" s="822"/>
      <c r="BV129" s="822"/>
      <c r="BW129" s="822"/>
      <c r="BX129" s="822"/>
      <c r="BY129" s="822"/>
      <c r="BZ129" s="82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53" t="s">
        <v>503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504</v>
      </c>
      <c r="X130" s="756"/>
      <c r="Y130" s="756"/>
      <c r="Z130" s="757"/>
      <c r="AA130" s="758">
        <v>270722</v>
      </c>
      <c r="AB130" s="759"/>
      <c r="AC130" s="759"/>
      <c r="AD130" s="759"/>
      <c r="AE130" s="760"/>
      <c r="AF130" s="761">
        <v>269072</v>
      </c>
      <c r="AG130" s="759"/>
      <c r="AH130" s="759"/>
      <c r="AI130" s="759"/>
      <c r="AJ130" s="760"/>
      <c r="AK130" s="761">
        <v>268966</v>
      </c>
      <c r="AL130" s="759"/>
      <c r="AM130" s="759"/>
      <c r="AN130" s="759"/>
      <c r="AO130" s="760"/>
      <c r="AP130" s="762"/>
      <c r="AQ130" s="763"/>
      <c r="AR130" s="763"/>
      <c r="AS130" s="763"/>
      <c r="AT130" s="764"/>
      <c r="AU130" s="71"/>
      <c r="AV130" s="71"/>
      <c r="AW130" s="71"/>
      <c r="AX130" s="772" t="s">
        <v>438</v>
      </c>
      <c r="AY130" s="770"/>
      <c r="AZ130" s="770"/>
      <c r="BA130" s="770"/>
      <c r="BB130" s="770"/>
      <c r="BC130" s="770"/>
      <c r="BD130" s="770"/>
      <c r="BE130" s="771"/>
      <c r="BF130" s="773">
        <v>7.6</v>
      </c>
      <c r="BG130" s="774"/>
      <c r="BH130" s="774"/>
      <c r="BI130" s="774"/>
      <c r="BJ130" s="774"/>
      <c r="BK130" s="774"/>
      <c r="BL130" s="775"/>
      <c r="BM130" s="773">
        <v>25</v>
      </c>
      <c r="BN130" s="774"/>
      <c r="BO130" s="774"/>
      <c r="BP130" s="774"/>
      <c r="BQ130" s="774"/>
      <c r="BR130" s="774"/>
      <c r="BS130" s="775"/>
      <c r="BT130" s="773">
        <v>35</v>
      </c>
      <c r="BU130" s="774"/>
      <c r="BV130" s="774"/>
      <c r="BW130" s="774"/>
      <c r="BX130" s="774"/>
      <c r="BY130" s="774"/>
      <c r="BZ130" s="77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180</v>
      </c>
      <c r="X131" s="780"/>
      <c r="Y131" s="780"/>
      <c r="Z131" s="781"/>
      <c r="AA131" s="782">
        <v>1736458</v>
      </c>
      <c r="AB131" s="783"/>
      <c r="AC131" s="783"/>
      <c r="AD131" s="783"/>
      <c r="AE131" s="784"/>
      <c r="AF131" s="785">
        <v>1848418</v>
      </c>
      <c r="AG131" s="783"/>
      <c r="AH131" s="783"/>
      <c r="AI131" s="783"/>
      <c r="AJ131" s="784"/>
      <c r="AK131" s="785">
        <v>2050311</v>
      </c>
      <c r="AL131" s="783"/>
      <c r="AM131" s="783"/>
      <c r="AN131" s="783"/>
      <c r="AO131" s="784"/>
      <c r="AP131" s="786"/>
      <c r="AQ131" s="787"/>
      <c r="AR131" s="787"/>
      <c r="AS131" s="787"/>
      <c r="AT131" s="788"/>
      <c r="AU131" s="71"/>
      <c r="AV131" s="71"/>
      <c r="AW131" s="71"/>
      <c r="AX131" s="789" t="s">
        <v>476</v>
      </c>
      <c r="AY131" s="790"/>
      <c r="AZ131" s="790"/>
      <c r="BA131" s="790"/>
      <c r="BB131" s="790"/>
      <c r="BC131" s="790"/>
      <c r="BD131" s="790"/>
      <c r="BE131" s="791"/>
      <c r="BF131" s="792">
        <v>8.8000000000000007</v>
      </c>
      <c r="BG131" s="793"/>
      <c r="BH131" s="793"/>
      <c r="BI131" s="793"/>
      <c r="BJ131" s="793"/>
      <c r="BK131" s="793"/>
      <c r="BL131" s="794"/>
      <c r="BM131" s="792">
        <v>350</v>
      </c>
      <c r="BN131" s="793"/>
      <c r="BO131" s="793"/>
      <c r="BP131" s="793"/>
      <c r="BQ131" s="793"/>
      <c r="BR131" s="793"/>
      <c r="BS131" s="794"/>
      <c r="BT131" s="795"/>
      <c r="BU131" s="796"/>
      <c r="BV131" s="796"/>
      <c r="BW131" s="796"/>
      <c r="BX131" s="796"/>
      <c r="BY131" s="796"/>
      <c r="BZ131" s="797"/>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743" t="s">
        <v>31</v>
      </c>
      <c r="B132" s="744"/>
      <c r="C132" s="744"/>
      <c r="D132" s="744"/>
      <c r="E132" s="744"/>
      <c r="F132" s="744"/>
      <c r="G132" s="744"/>
      <c r="H132" s="744"/>
      <c r="I132" s="744"/>
      <c r="J132" s="744"/>
      <c r="K132" s="744"/>
      <c r="L132" s="744"/>
      <c r="M132" s="744"/>
      <c r="N132" s="744"/>
      <c r="O132" s="744"/>
      <c r="P132" s="744"/>
      <c r="Q132" s="744"/>
      <c r="R132" s="744"/>
      <c r="S132" s="744"/>
      <c r="T132" s="744"/>
      <c r="U132" s="744"/>
      <c r="V132" s="718" t="s">
        <v>505</v>
      </c>
      <c r="W132" s="718"/>
      <c r="X132" s="718"/>
      <c r="Y132" s="718"/>
      <c r="Z132" s="719"/>
      <c r="AA132" s="720">
        <v>8.4127574640000002</v>
      </c>
      <c r="AB132" s="721"/>
      <c r="AC132" s="721"/>
      <c r="AD132" s="721"/>
      <c r="AE132" s="722"/>
      <c r="AF132" s="723">
        <v>8.0488828829999992</v>
      </c>
      <c r="AG132" s="721"/>
      <c r="AH132" s="721"/>
      <c r="AI132" s="721"/>
      <c r="AJ132" s="722"/>
      <c r="AK132" s="723">
        <v>6.6337740959999998</v>
      </c>
      <c r="AL132" s="721"/>
      <c r="AM132" s="721"/>
      <c r="AN132" s="721"/>
      <c r="AO132" s="722"/>
      <c r="AP132" s="724"/>
      <c r="AQ132" s="725"/>
      <c r="AR132" s="725"/>
      <c r="AS132" s="725"/>
      <c r="AT132" s="726"/>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745"/>
      <c r="B133" s="746"/>
      <c r="C133" s="746"/>
      <c r="D133" s="746"/>
      <c r="E133" s="746"/>
      <c r="F133" s="746"/>
      <c r="G133" s="746"/>
      <c r="H133" s="746"/>
      <c r="I133" s="746"/>
      <c r="J133" s="746"/>
      <c r="K133" s="746"/>
      <c r="L133" s="746"/>
      <c r="M133" s="746"/>
      <c r="N133" s="746"/>
      <c r="O133" s="746"/>
      <c r="P133" s="746"/>
      <c r="Q133" s="746"/>
      <c r="R133" s="746"/>
      <c r="S133" s="746"/>
      <c r="T133" s="746"/>
      <c r="U133" s="746"/>
      <c r="V133" s="727" t="s">
        <v>93</v>
      </c>
      <c r="W133" s="727"/>
      <c r="X133" s="727"/>
      <c r="Y133" s="727"/>
      <c r="Z133" s="728"/>
      <c r="AA133" s="729">
        <v>8.6999999999999993</v>
      </c>
      <c r="AB133" s="730"/>
      <c r="AC133" s="730"/>
      <c r="AD133" s="730"/>
      <c r="AE133" s="731"/>
      <c r="AF133" s="729">
        <v>8.6</v>
      </c>
      <c r="AG133" s="730"/>
      <c r="AH133" s="730"/>
      <c r="AI133" s="730"/>
      <c r="AJ133" s="731"/>
      <c r="AK133" s="729">
        <v>7.6</v>
      </c>
      <c r="AL133" s="730"/>
      <c r="AM133" s="730"/>
      <c r="AN133" s="730"/>
      <c r="AO133" s="731"/>
      <c r="AP133" s="732"/>
      <c r="AQ133" s="733"/>
      <c r="AR133" s="733"/>
      <c r="AS133" s="733"/>
      <c r="AT133" s="73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aAGVxGHmtVLoDep0OBRs8O6M+Ck5S6PijHBrHcvnETvTxNdmy+We/oAsWLMO8VLn7g/av65YsmtUdJnYAq+GBw==" saltValue="M3O00FNJALeZn7DXTwP/O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106</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OSig48OEeGjQM5XGuJTU3l0hs9GTcxFGTzVRFX5KjRyqlEXaGWthlMaPWuha0rq4gjRUQDnojVbIPX6KrsVLmg==" saltValue="LgOoESfnqOOwKZWxk0lR1A=="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506</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336</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30" t="s">
        <v>94</v>
      </c>
      <c r="AP7" s="131"/>
      <c r="AQ7" s="142" t="s">
        <v>507</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31"/>
      <c r="AP8" s="132" t="s">
        <v>509</v>
      </c>
      <c r="AQ8" s="143" t="s">
        <v>510</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1" t="s">
        <v>511</v>
      </c>
      <c r="AL9" s="1042"/>
      <c r="AM9" s="1042"/>
      <c r="AN9" s="1043"/>
      <c r="AO9" s="121">
        <v>626400</v>
      </c>
      <c r="AP9" s="121">
        <v>128072</v>
      </c>
      <c r="AQ9" s="144">
        <v>242692</v>
      </c>
      <c r="AR9" s="158">
        <v>-47.2</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1" t="s">
        <v>210</v>
      </c>
      <c r="AL10" s="1042"/>
      <c r="AM10" s="1042"/>
      <c r="AN10" s="1043"/>
      <c r="AO10" s="122">
        <v>145107</v>
      </c>
      <c r="AP10" s="122">
        <v>29668</v>
      </c>
      <c r="AQ10" s="145">
        <v>27094</v>
      </c>
      <c r="AR10" s="159">
        <v>9.5</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1" t="s">
        <v>402</v>
      </c>
      <c r="AL11" s="1042"/>
      <c r="AM11" s="1042"/>
      <c r="AN11" s="1043"/>
      <c r="AO11" s="122" t="s">
        <v>204</v>
      </c>
      <c r="AP11" s="122" t="s">
        <v>204</v>
      </c>
      <c r="AQ11" s="145">
        <v>4163</v>
      </c>
      <c r="AR11" s="159" t="s">
        <v>204</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1" t="s">
        <v>226</v>
      </c>
      <c r="AL12" s="1042"/>
      <c r="AM12" s="1042"/>
      <c r="AN12" s="1043"/>
      <c r="AO12" s="122" t="s">
        <v>204</v>
      </c>
      <c r="AP12" s="122" t="s">
        <v>204</v>
      </c>
      <c r="AQ12" s="145" t="s">
        <v>204</v>
      </c>
      <c r="AR12" s="159" t="s">
        <v>204</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1" t="s">
        <v>512</v>
      </c>
      <c r="AL13" s="1042"/>
      <c r="AM13" s="1042"/>
      <c r="AN13" s="1043"/>
      <c r="AO13" s="122">
        <v>18755</v>
      </c>
      <c r="AP13" s="122">
        <v>3835</v>
      </c>
      <c r="AQ13" s="145">
        <v>8881</v>
      </c>
      <c r="AR13" s="159">
        <v>-56.8</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1" t="s">
        <v>513</v>
      </c>
      <c r="AL14" s="1042"/>
      <c r="AM14" s="1042"/>
      <c r="AN14" s="1043"/>
      <c r="AO14" s="122">
        <v>51925</v>
      </c>
      <c r="AP14" s="122">
        <v>10616</v>
      </c>
      <c r="AQ14" s="145">
        <v>5165</v>
      </c>
      <c r="AR14" s="159">
        <v>105.5</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44" t="s">
        <v>313</v>
      </c>
      <c r="AL15" s="1045"/>
      <c r="AM15" s="1045"/>
      <c r="AN15" s="1046"/>
      <c r="AO15" s="122">
        <v>-46473</v>
      </c>
      <c r="AP15" s="122">
        <v>-9502</v>
      </c>
      <c r="AQ15" s="145">
        <v>-18870</v>
      </c>
      <c r="AR15" s="159">
        <v>-49.6</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44" t="s">
        <v>278</v>
      </c>
      <c r="AL16" s="1045"/>
      <c r="AM16" s="1045"/>
      <c r="AN16" s="1046"/>
      <c r="AO16" s="122">
        <v>795714</v>
      </c>
      <c r="AP16" s="122">
        <v>162689</v>
      </c>
      <c r="AQ16" s="145">
        <v>269124</v>
      </c>
      <c r="AR16" s="159">
        <v>-39.5</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219</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514</v>
      </c>
      <c r="AP20" s="133" t="s">
        <v>340</v>
      </c>
      <c r="AQ20" s="146" t="s">
        <v>44</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47" t="s">
        <v>515</v>
      </c>
      <c r="AL21" s="1048"/>
      <c r="AM21" s="1048"/>
      <c r="AN21" s="1049"/>
      <c r="AO21" s="124">
        <v>13.7</v>
      </c>
      <c r="AP21" s="134">
        <v>24.07</v>
      </c>
      <c r="AQ21" s="147">
        <v>-10.37</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47" t="s">
        <v>516</v>
      </c>
      <c r="AL22" s="1048"/>
      <c r="AM22" s="1048"/>
      <c r="AN22" s="1049"/>
      <c r="AO22" s="125">
        <v>96</v>
      </c>
      <c r="AP22" s="135">
        <v>94.6</v>
      </c>
      <c r="AQ22" s="148">
        <v>1.4</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40" t="s">
        <v>517</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5"/>
    </row>
    <row r="27" spans="1:46" x14ac:dyDescent="0.15">
      <c r="A27" s="89"/>
      <c r="AO27" s="94"/>
      <c r="AP27" s="94"/>
      <c r="AQ27" s="94"/>
      <c r="AR27" s="94"/>
      <c r="AS27" s="94"/>
      <c r="AT27" s="94"/>
    </row>
    <row r="28" spans="1:46" ht="17.25" x14ac:dyDescent="0.15">
      <c r="A28" s="86" t="s">
        <v>268</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61</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30" t="s">
        <v>94</v>
      </c>
      <c r="AP30" s="131"/>
      <c r="AQ30" s="142" t="s">
        <v>507</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31"/>
      <c r="AP31" s="132" t="s">
        <v>509</v>
      </c>
      <c r="AQ31" s="143" t="s">
        <v>510</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518</v>
      </c>
      <c r="AL32" s="1035"/>
      <c r="AM32" s="1035"/>
      <c r="AN32" s="1036"/>
      <c r="AO32" s="122">
        <v>357867</v>
      </c>
      <c r="AP32" s="122">
        <v>73168</v>
      </c>
      <c r="AQ32" s="149">
        <v>141234</v>
      </c>
      <c r="AR32" s="159">
        <v>-48.2</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519</v>
      </c>
      <c r="AL33" s="1035"/>
      <c r="AM33" s="1035"/>
      <c r="AN33" s="1036"/>
      <c r="AO33" s="122" t="s">
        <v>204</v>
      </c>
      <c r="AP33" s="122" t="s">
        <v>204</v>
      </c>
      <c r="AQ33" s="149" t="s">
        <v>204</v>
      </c>
      <c r="AR33" s="159" t="s">
        <v>204</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68</v>
      </c>
      <c r="AL34" s="1035"/>
      <c r="AM34" s="1035"/>
      <c r="AN34" s="1036"/>
      <c r="AO34" s="122" t="s">
        <v>204</v>
      </c>
      <c r="AP34" s="122" t="s">
        <v>204</v>
      </c>
      <c r="AQ34" s="149" t="s">
        <v>204</v>
      </c>
      <c r="AR34" s="159" t="s">
        <v>204</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520</v>
      </c>
      <c r="AL35" s="1035"/>
      <c r="AM35" s="1035"/>
      <c r="AN35" s="1036"/>
      <c r="AO35" s="122">
        <v>37253</v>
      </c>
      <c r="AP35" s="122">
        <v>7617</v>
      </c>
      <c r="AQ35" s="149">
        <v>30523</v>
      </c>
      <c r="AR35" s="159">
        <v>-75</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40</v>
      </c>
      <c r="AL36" s="1035"/>
      <c r="AM36" s="1035"/>
      <c r="AN36" s="1036"/>
      <c r="AO36" s="122">
        <v>13037</v>
      </c>
      <c r="AP36" s="122">
        <v>2666</v>
      </c>
      <c r="AQ36" s="149">
        <v>4602</v>
      </c>
      <c r="AR36" s="159">
        <v>-42.1</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354</v>
      </c>
      <c r="AL37" s="1035"/>
      <c r="AM37" s="1035"/>
      <c r="AN37" s="1036"/>
      <c r="AO37" s="122" t="s">
        <v>204</v>
      </c>
      <c r="AP37" s="122" t="s">
        <v>204</v>
      </c>
      <c r="AQ37" s="149">
        <v>937</v>
      </c>
      <c r="AR37" s="159" t="s">
        <v>204</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521</v>
      </c>
      <c r="AL38" s="1038"/>
      <c r="AM38" s="1038"/>
      <c r="AN38" s="1039"/>
      <c r="AO38" s="126" t="s">
        <v>204</v>
      </c>
      <c r="AP38" s="126" t="s">
        <v>204</v>
      </c>
      <c r="AQ38" s="150">
        <v>14</v>
      </c>
      <c r="AR38" s="148" t="s">
        <v>204</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91</v>
      </c>
      <c r="AL39" s="1038"/>
      <c r="AM39" s="1038"/>
      <c r="AN39" s="1039"/>
      <c r="AO39" s="122">
        <v>-3178</v>
      </c>
      <c r="AP39" s="122">
        <v>-650</v>
      </c>
      <c r="AQ39" s="149">
        <v>-6455</v>
      </c>
      <c r="AR39" s="159">
        <v>-89.9</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522</v>
      </c>
      <c r="AL40" s="1035"/>
      <c r="AM40" s="1035"/>
      <c r="AN40" s="1036"/>
      <c r="AO40" s="122">
        <v>-268966</v>
      </c>
      <c r="AP40" s="122">
        <v>-54992</v>
      </c>
      <c r="AQ40" s="149">
        <v>-126702</v>
      </c>
      <c r="AR40" s="159">
        <v>-56.6</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24" t="s">
        <v>390</v>
      </c>
      <c r="AL41" s="1025"/>
      <c r="AM41" s="1025"/>
      <c r="AN41" s="1026"/>
      <c r="AO41" s="122">
        <v>136013</v>
      </c>
      <c r="AP41" s="122">
        <v>27809</v>
      </c>
      <c r="AQ41" s="149">
        <v>44155</v>
      </c>
      <c r="AR41" s="159">
        <v>-37</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403</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524</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32" t="s">
        <v>94</v>
      </c>
      <c r="AN49" s="1027" t="s">
        <v>447</v>
      </c>
      <c r="AO49" s="1028"/>
      <c r="AP49" s="1028"/>
      <c r="AQ49" s="1028"/>
      <c r="AR49" s="1029"/>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33"/>
      <c r="AN50" s="118" t="s">
        <v>497</v>
      </c>
      <c r="AO50" s="128" t="s">
        <v>498</v>
      </c>
      <c r="AP50" s="139" t="s">
        <v>525</v>
      </c>
      <c r="AQ50" s="152" t="s">
        <v>386</v>
      </c>
      <c r="AR50" s="162" t="s">
        <v>526</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238</v>
      </c>
      <c r="AL51" s="107"/>
      <c r="AM51" s="112">
        <v>1058988</v>
      </c>
      <c r="AN51" s="119">
        <v>207889</v>
      </c>
      <c r="AO51" s="129">
        <v>-0.9</v>
      </c>
      <c r="AP51" s="140">
        <v>116162</v>
      </c>
      <c r="AQ51" s="153">
        <v>-3.1</v>
      </c>
      <c r="AR51" s="163">
        <v>2.2000000000000002</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280</v>
      </c>
      <c r="AM52" s="113">
        <v>445384</v>
      </c>
      <c r="AN52" s="120">
        <v>87433</v>
      </c>
      <c r="AO52" s="130">
        <v>-37.700000000000003</v>
      </c>
      <c r="AP52" s="141">
        <v>61562</v>
      </c>
      <c r="AQ52" s="154">
        <v>-7.4</v>
      </c>
      <c r="AR52" s="164">
        <v>-30.3</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508</v>
      </c>
      <c r="AL53" s="107"/>
      <c r="AM53" s="112">
        <v>635617</v>
      </c>
      <c r="AN53" s="119">
        <v>125865</v>
      </c>
      <c r="AO53" s="129">
        <v>-39.5</v>
      </c>
      <c r="AP53" s="140">
        <v>121449</v>
      </c>
      <c r="AQ53" s="153">
        <v>4.5999999999999996</v>
      </c>
      <c r="AR53" s="163">
        <v>-44.1</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280</v>
      </c>
      <c r="AM54" s="113">
        <v>308573</v>
      </c>
      <c r="AN54" s="120">
        <v>61104</v>
      </c>
      <c r="AO54" s="130">
        <v>-30.1</v>
      </c>
      <c r="AP54" s="141">
        <v>62922</v>
      </c>
      <c r="AQ54" s="154">
        <v>2.2000000000000002</v>
      </c>
      <c r="AR54" s="164">
        <v>-32.299999999999997</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527</v>
      </c>
      <c r="AL55" s="107"/>
      <c r="AM55" s="112">
        <v>1696201</v>
      </c>
      <c r="AN55" s="119">
        <v>338698</v>
      </c>
      <c r="AO55" s="129">
        <v>169.1</v>
      </c>
      <c r="AP55" s="140">
        <v>145139</v>
      </c>
      <c r="AQ55" s="153">
        <v>19.5</v>
      </c>
      <c r="AR55" s="163">
        <v>149.6</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280</v>
      </c>
      <c r="AM56" s="113">
        <v>1011715</v>
      </c>
      <c r="AN56" s="120">
        <v>202020</v>
      </c>
      <c r="AO56" s="130">
        <v>230.6</v>
      </c>
      <c r="AP56" s="141">
        <v>83762</v>
      </c>
      <c r="AQ56" s="154">
        <v>33.1</v>
      </c>
      <c r="AR56" s="164">
        <v>197.5</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482</v>
      </c>
      <c r="AL57" s="107"/>
      <c r="AM57" s="112">
        <v>942114</v>
      </c>
      <c r="AN57" s="119">
        <v>189180</v>
      </c>
      <c r="AO57" s="129">
        <v>-44.1</v>
      </c>
      <c r="AP57" s="140">
        <v>332350</v>
      </c>
      <c r="AQ57" s="153">
        <v>129</v>
      </c>
      <c r="AR57" s="163">
        <v>-173.1</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280</v>
      </c>
      <c r="AM58" s="113">
        <v>358749</v>
      </c>
      <c r="AN58" s="120">
        <v>72038</v>
      </c>
      <c r="AO58" s="130">
        <v>-64.3</v>
      </c>
      <c r="AP58" s="141">
        <v>200453</v>
      </c>
      <c r="AQ58" s="154">
        <v>139.30000000000001</v>
      </c>
      <c r="AR58" s="164">
        <v>-203.6</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321</v>
      </c>
      <c r="AL59" s="107"/>
      <c r="AM59" s="112">
        <v>2234246</v>
      </c>
      <c r="AN59" s="119">
        <v>456808</v>
      </c>
      <c r="AO59" s="129">
        <v>141.5</v>
      </c>
      <c r="AP59" s="140">
        <v>362690</v>
      </c>
      <c r="AQ59" s="153">
        <v>9.1</v>
      </c>
      <c r="AR59" s="163">
        <v>132.4</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280</v>
      </c>
      <c r="AM60" s="113">
        <v>1633343</v>
      </c>
      <c r="AN60" s="120">
        <v>333949</v>
      </c>
      <c r="AO60" s="130">
        <v>363.6</v>
      </c>
      <c r="AP60" s="141">
        <v>172580</v>
      </c>
      <c r="AQ60" s="154">
        <v>-13.9</v>
      </c>
      <c r="AR60" s="164">
        <v>377.5</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413</v>
      </c>
      <c r="AL61" s="110"/>
      <c r="AM61" s="112">
        <v>1313433</v>
      </c>
      <c r="AN61" s="119">
        <v>263688</v>
      </c>
      <c r="AO61" s="129">
        <v>45.2</v>
      </c>
      <c r="AP61" s="140">
        <v>215558</v>
      </c>
      <c r="AQ61" s="155">
        <v>31.8</v>
      </c>
      <c r="AR61" s="163">
        <v>13.4</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280</v>
      </c>
      <c r="AM62" s="113">
        <v>751553</v>
      </c>
      <c r="AN62" s="120">
        <v>151309</v>
      </c>
      <c r="AO62" s="130">
        <v>92.4</v>
      </c>
      <c r="AP62" s="141">
        <v>116256</v>
      </c>
      <c r="AQ62" s="154">
        <v>30.7</v>
      </c>
      <c r="AR62" s="164">
        <v>61.7</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RWQWE4lTzRpEslPIQm+yvAxuCL1DYN/w0X3mNCkQDKg7o7p5bqVmA2Sg7U0xnAkpeEtAUNXn+F2AIawrLBbLTw==" saltValue="LI/hVHgDev6SKkarOIPip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106</v>
      </c>
    </row>
    <row r="121" spans="125:125" ht="13.5" hidden="1" customHeight="1" x14ac:dyDescent="0.15">
      <c r="DU121" s="82"/>
    </row>
  </sheetData>
  <sheetProtection algorithmName="SHA-512" hashValue="aJmUbAzOzNCR8UTZ0MGNsaJyQhe2ROKmeafjbVHlHW9FfcI2ksPgSYBB7dKKIlRa7Tyfj+gZSyMscYeNMmfDyg==" saltValue="Q1NJ0YYBxU1hbPrP2GhKW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106</v>
      </c>
    </row>
  </sheetData>
  <sheetProtection algorithmName="SHA-512" hashValue="MOh/k4OYuCrqYD/Fcp+tqCyx8wqakJXuYv/pLZhfw6Ic/iSj75jOFc1l7ULCZyLT4eCwq/Lx2f7/GN+ZlnOjXA==" saltValue="kzSGtEX285r/fegWVWKcl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10</v>
      </c>
      <c r="C46" s="175"/>
      <c r="D46" s="175"/>
      <c r="E46" s="176" t="s">
        <v>17</v>
      </c>
      <c r="F46" s="177" t="s">
        <v>451</v>
      </c>
      <c r="G46" s="181" t="s">
        <v>529</v>
      </c>
      <c r="H46" s="181" t="s">
        <v>530</v>
      </c>
      <c r="I46" s="181" t="s">
        <v>306</v>
      </c>
      <c r="J46" s="186" t="s">
        <v>531</v>
      </c>
    </row>
    <row r="47" spans="2:10" ht="57.75" customHeight="1" x14ac:dyDescent="0.15">
      <c r="B47" s="172"/>
      <c r="C47" s="1050" t="s">
        <v>1</v>
      </c>
      <c r="D47" s="1050"/>
      <c r="E47" s="1051"/>
      <c r="F47" s="178">
        <v>17.739999999999998</v>
      </c>
      <c r="G47" s="182">
        <v>14.26</v>
      </c>
      <c r="H47" s="182">
        <v>14.97</v>
      </c>
      <c r="I47" s="182">
        <v>14.94</v>
      </c>
      <c r="J47" s="187">
        <v>16.670000000000002</v>
      </c>
    </row>
    <row r="48" spans="2:10" ht="57.75" customHeight="1" x14ac:dyDescent="0.15">
      <c r="B48" s="173"/>
      <c r="C48" s="1052" t="s">
        <v>6</v>
      </c>
      <c r="D48" s="1052"/>
      <c r="E48" s="1053"/>
      <c r="F48" s="179">
        <v>2.08</v>
      </c>
      <c r="G48" s="183">
        <v>1.97</v>
      </c>
      <c r="H48" s="183">
        <v>1.81</v>
      </c>
      <c r="I48" s="183">
        <v>1.61</v>
      </c>
      <c r="J48" s="188">
        <v>1.43</v>
      </c>
    </row>
    <row r="49" spans="2:10" ht="57.75" customHeight="1" x14ac:dyDescent="0.15">
      <c r="B49" s="174"/>
      <c r="C49" s="1054" t="s">
        <v>16</v>
      </c>
      <c r="D49" s="1054"/>
      <c r="E49" s="1055"/>
      <c r="F49" s="180" t="s">
        <v>532</v>
      </c>
      <c r="G49" s="184" t="s">
        <v>533</v>
      </c>
      <c r="H49" s="184">
        <v>0.66</v>
      </c>
      <c r="I49" s="184">
        <v>4.84</v>
      </c>
      <c r="J49" s="189">
        <v>14.53</v>
      </c>
    </row>
    <row r="50" spans="2:10" x14ac:dyDescent="0.15"/>
  </sheetData>
  <sheetProtection algorithmName="SHA-512" hashValue="WA8LlPqepW26aiAJtVKHi5tD1BXZJxix1h+cVHvgFZ/Oh8Rz8bkWrVYc2H++Gmem2LqHweFZxYrHtiKc07O1VA==" saltValue="rMa8I19N5wVT5baLv737/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17</v>
      </c>
      <c r="F33" s="200" t="s">
        <v>451</v>
      </c>
      <c r="G33" s="205" t="s">
        <v>529</v>
      </c>
      <c r="H33" s="205" t="s">
        <v>530</v>
      </c>
      <c r="I33" s="205" t="s">
        <v>306</v>
      </c>
      <c r="J33" s="209" t="s">
        <v>531</v>
      </c>
      <c r="K33" s="190"/>
      <c r="L33" s="190"/>
      <c r="M33" s="190"/>
      <c r="N33" s="190"/>
      <c r="O33" s="190"/>
      <c r="P33" s="190"/>
    </row>
    <row r="34" spans="1:16" ht="39" customHeight="1" x14ac:dyDescent="0.15">
      <c r="A34" s="190"/>
      <c r="B34" s="192"/>
      <c r="C34" s="1060" t="s">
        <v>458</v>
      </c>
      <c r="D34" s="1060"/>
      <c r="E34" s="1061"/>
      <c r="F34" s="201">
        <v>1.31</v>
      </c>
      <c r="G34" s="206">
        <v>1.32</v>
      </c>
      <c r="H34" s="206">
        <v>1.36</v>
      </c>
      <c r="I34" s="206">
        <v>1.28</v>
      </c>
      <c r="J34" s="210">
        <v>1.33</v>
      </c>
      <c r="K34" s="190"/>
      <c r="L34" s="190"/>
      <c r="M34" s="190"/>
      <c r="N34" s="190"/>
      <c r="O34" s="190"/>
      <c r="P34" s="190"/>
    </row>
    <row r="35" spans="1:16" ht="39" customHeight="1" x14ac:dyDescent="0.15">
      <c r="A35" s="190"/>
      <c r="B35" s="193"/>
      <c r="C35" s="1056" t="s">
        <v>29</v>
      </c>
      <c r="D35" s="1056"/>
      <c r="E35" s="1057"/>
      <c r="F35" s="202">
        <v>0.89</v>
      </c>
      <c r="G35" s="207">
        <v>1.63</v>
      </c>
      <c r="H35" s="207">
        <v>1.04</v>
      </c>
      <c r="I35" s="207">
        <v>0.14000000000000001</v>
      </c>
      <c r="J35" s="211">
        <v>0.74</v>
      </c>
      <c r="K35" s="190"/>
      <c r="L35" s="190"/>
      <c r="M35" s="190"/>
      <c r="N35" s="190"/>
      <c r="O35" s="190"/>
      <c r="P35" s="190"/>
    </row>
    <row r="36" spans="1:16" ht="39" customHeight="1" x14ac:dyDescent="0.15">
      <c r="A36" s="190"/>
      <c r="B36" s="193"/>
      <c r="C36" s="1056" t="s">
        <v>158</v>
      </c>
      <c r="D36" s="1056"/>
      <c r="E36" s="1057"/>
      <c r="F36" s="202">
        <v>0.1</v>
      </c>
      <c r="G36" s="207">
        <v>0.13</v>
      </c>
      <c r="H36" s="207">
        <v>0.19</v>
      </c>
      <c r="I36" s="207">
        <v>0.24</v>
      </c>
      <c r="J36" s="211">
        <v>0.42</v>
      </c>
      <c r="K36" s="190"/>
      <c r="L36" s="190"/>
      <c r="M36" s="190"/>
      <c r="N36" s="190"/>
      <c r="O36" s="190"/>
      <c r="P36" s="190"/>
    </row>
    <row r="37" spans="1:16" ht="39" customHeight="1" x14ac:dyDescent="0.15">
      <c r="A37" s="190"/>
      <c r="B37" s="193"/>
      <c r="C37" s="1056" t="s">
        <v>231</v>
      </c>
      <c r="D37" s="1056"/>
      <c r="E37" s="1057"/>
      <c r="F37" s="202">
        <v>0.1</v>
      </c>
      <c r="G37" s="207">
        <v>0.09</v>
      </c>
      <c r="H37" s="207">
        <v>0.11</v>
      </c>
      <c r="I37" s="207">
        <v>0.09</v>
      </c>
      <c r="J37" s="211">
        <v>0.1</v>
      </c>
      <c r="K37" s="190"/>
      <c r="L37" s="190"/>
      <c r="M37" s="190"/>
      <c r="N37" s="190"/>
      <c r="O37" s="190"/>
      <c r="P37" s="190"/>
    </row>
    <row r="38" spans="1:16" ht="39" customHeight="1" x14ac:dyDescent="0.15">
      <c r="A38" s="190"/>
      <c r="B38" s="193"/>
      <c r="C38" s="1056" t="s">
        <v>242</v>
      </c>
      <c r="D38" s="1056"/>
      <c r="E38" s="1057"/>
      <c r="F38" s="202">
        <v>0.12</v>
      </c>
      <c r="G38" s="207">
        <v>0.06</v>
      </c>
      <c r="H38" s="207">
        <v>0.15</v>
      </c>
      <c r="I38" s="207">
        <v>0.32</v>
      </c>
      <c r="J38" s="211">
        <v>0.1</v>
      </c>
      <c r="K38" s="190"/>
      <c r="L38" s="190"/>
      <c r="M38" s="190"/>
      <c r="N38" s="190"/>
      <c r="O38" s="190"/>
      <c r="P38" s="190"/>
    </row>
    <row r="39" spans="1:16" ht="39" customHeight="1" x14ac:dyDescent="0.15">
      <c r="A39" s="190"/>
      <c r="B39" s="193"/>
      <c r="C39" s="1056" t="s">
        <v>196</v>
      </c>
      <c r="D39" s="1056"/>
      <c r="E39" s="1057"/>
      <c r="F39" s="202">
        <v>0.75</v>
      </c>
      <c r="G39" s="207">
        <v>0.64</v>
      </c>
      <c r="H39" s="207">
        <v>0.44</v>
      </c>
      <c r="I39" s="207">
        <v>0.32</v>
      </c>
      <c r="J39" s="211">
        <v>0.09</v>
      </c>
      <c r="K39" s="190"/>
      <c r="L39" s="190"/>
      <c r="M39" s="190"/>
      <c r="N39" s="190"/>
      <c r="O39" s="190"/>
      <c r="P39" s="190"/>
    </row>
    <row r="40" spans="1:16" ht="39" customHeight="1" x14ac:dyDescent="0.15">
      <c r="A40" s="190"/>
      <c r="B40" s="193"/>
      <c r="C40" s="1056"/>
      <c r="D40" s="1056"/>
      <c r="E40" s="1057"/>
      <c r="F40" s="202"/>
      <c r="G40" s="207"/>
      <c r="H40" s="207"/>
      <c r="I40" s="207"/>
      <c r="J40" s="211"/>
      <c r="K40" s="190"/>
      <c r="L40" s="190"/>
      <c r="M40" s="190"/>
      <c r="N40" s="190"/>
      <c r="O40" s="190"/>
      <c r="P40" s="190"/>
    </row>
    <row r="41" spans="1:16" ht="39" customHeight="1" x14ac:dyDescent="0.15">
      <c r="A41" s="190"/>
      <c r="B41" s="193"/>
      <c r="C41" s="1056"/>
      <c r="D41" s="1056"/>
      <c r="E41" s="1057"/>
      <c r="F41" s="202"/>
      <c r="G41" s="207"/>
      <c r="H41" s="207"/>
      <c r="I41" s="207"/>
      <c r="J41" s="211"/>
      <c r="K41" s="190"/>
      <c r="L41" s="190"/>
      <c r="M41" s="190"/>
      <c r="N41" s="190"/>
      <c r="O41" s="190"/>
      <c r="P41" s="190"/>
    </row>
    <row r="42" spans="1:16" ht="39" customHeight="1" x14ac:dyDescent="0.15">
      <c r="A42" s="190"/>
      <c r="B42" s="194"/>
      <c r="C42" s="1056" t="s">
        <v>534</v>
      </c>
      <c r="D42" s="1056"/>
      <c r="E42" s="1057"/>
      <c r="F42" s="202" t="s">
        <v>204</v>
      </c>
      <c r="G42" s="207" t="s">
        <v>204</v>
      </c>
      <c r="H42" s="207" t="s">
        <v>204</v>
      </c>
      <c r="I42" s="207" t="s">
        <v>204</v>
      </c>
      <c r="J42" s="211" t="s">
        <v>204</v>
      </c>
      <c r="K42" s="190"/>
      <c r="L42" s="190"/>
      <c r="M42" s="190"/>
      <c r="N42" s="190"/>
      <c r="O42" s="190"/>
      <c r="P42" s="190"/>
    </row>
    <row r="43" spans="1:16" ht="39" customHeight="1" x14ac:dyDescent="0.15">
      <c r="A43" s="190"/>
      <c r="B43" s="195"/>
      <c r="C43" s="1058" t="s">
        <v>492</v>
      </c>
      <c r="D43" s="1058"/>
      <c r="E43" s="1059"/>
      <c r="F43" s="203" t="s">
        <v>204</v>
      </c>
      <c r="G43" s="208" t="s">
        <v>204</v>
      </c>
      <c r="H43" s="208" t="s">
        <v>204</v>
      </c>
      <c r="I43" s="208" t="s">
        <v>204</v>
      </c>
      <c r="J43" s="212" t="s">
        <v>204</v>
      </c>
      <c r="K43" s="190"/>
      <c r="L43" s="190"/>
      <c r="M43" s="190"/>
      <c r="N43" s="190"/>
      <c r="O43" s="190"/>
      <c r="P43" s="190"/>
    </row>
    <row r="44" spans="1:16" ht="39" customHeight="1" x14ac:dyDescent="0.15">
      <c r="A44" s="190"/>
      <c r="B44" s="196" t="s">
        <v>18</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tJU/BSuBDUm1Ns7sDEh7r4fNETs4TolXrmNP1xa0ZHyg01oNY8WXo1GYF58qo8ENV8vhGXrO9AhoUJUp7OsbLg==" saltValue="1jVVMqLqrDZLNSzcFt1lq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27</v>
      </c>
      <c r="C44" s="219"/>
      <c r="D44" s="219"/>
      <c r="E44" s="227"/>
      <c r="F44" s="227"/>
      <c r="G44" s="227"/>
      <c r="H44" s="227"/>
      <c r="I44" s="227"/>
      <c r="J44" s="230" t="s">
        <v>17</v>
      </c>
      <c r="K44" s="232" t="s">
        <v>451</v>
      </c>
      <c r="L44" s="240" t="s">
        <v>529</v>
      </c>
      <c r="M44" s="240" t="s">
        <v>530</v>
      </c>
      <c r="N44" s="240" t="s">
        <v>306</v>
      </c>
      <c r="O44" s="248" t="s">
        <v>531</v>
      </c>
      <c r="P44" s="89"/>
      <c r="Q44" s="89"/>
      <c r="R44" s="89"/>
      <c r="S44" s="89"/>
      <c r="T44" s="89"/>
      <c r="U44" s="89"/>
    </row>
    <row r="45" spans="1:21" ht="30.75" customHeight="1" x14ac:dyDescent="0.15">
      <c r="A45" s="89"/>
      <c r="B45" s="1072" t="s">
        <v>28</v>
      </c>
      <c r="C45" s="1073"/>
      <c r="D45" s="222"/>
      <c r="E45" s="1086" t="s">
        <v>26</v>
      </c>
      <c r="F45" s="1086"/>
      <c r="G45" s="1086"/>
      <c r="H45" s="1086"/>
      <c r="I45" s="1086"/>
      <c r="J45" s="1087"/>
      <c r="K45" s="233">
        <v>359</v>
      </c>
      <c r="L45" s="241">
        <v>377</v>
      </c>
      <c r="M45" s="241">
        <v>358</v>
      </c>
      <c r="N45" s="241">
        <v>374</v>
      </c>
      <c r="O45" s="249">
        <v>358</v>
      </c>
      <c r="P45" s="89"/>
      <c r="Q45" s="89"/>
      <c r="R45" s="89"/>
      <c r="S45" s="89"/>
      <c r="T45" s="89"/>
      <c r="U45" s="89"/>
    </row>
    <row r="46" spans="1:21" ht="30.75" customHeight="1" x14ac:dyDescent="0.15">
      <c r="A46" s="89"/>
      <c r="B46" s="1074"/>
      <c r="C46" s="1075"/>
      <c r="D46" s="223"/>
      <c r="E46" s="1078" t="s">
        <v>32</v>
      </c>
      <c r="F46" s="1078"/>
      <c r="G46" s="1078"/>
      <c r="H46" s="1078"/>
      <c r="I46" s="1078"/>
      <c r="J46" s="1079"/>
      <c r="K46" s="234" t="s">
        <v>204</v>
      </c>
      <c r="L46" s="242" t="s">
        <v>204</v>
      </c>
      <c r="M46" s="242" t="s">
        <v>204</v>
      </c>
      <c r="N46" s="242" t="s">
        <v>204</v>
      </c>
      <c r="O46" s="250" t="s">
        <v>204</v>
      </c>
      <c r="P46" s="89"/>
      <c r="Q46" s="89"/>
      <c r="R46" s="89"/>
      <c r="S46" s="89"/>
      <c r="T46" s="89"/>
      <c r="U46" s="89"/>
    </row>
    <row r="47" spans="1:21" ht="30.75" customHeight="1" x14ac:dyDescent="0.15">
      <c r="A47" s="89"/>
      <c r="B47" s="1074"/>
      <c r="C47" s="1075"/>
      <c r="D47" s="223"/>
      <c r="E47" s="1078" t="s">
        <v>35</v>
      </c>
      <c r="F47" s="1078"/>
      <c r="G47" s="1078"/>
      <c r="H47" s="1078"/>
      <c r="I47" s="1078"/>
      <c r="J47" s="1079"/>
      <c r="K47" s="234" t="s">
        <v>204</v>
      </c>
      <c r="L47" s="242" t="s">
        <v>204</v>
      </c>
      <c r="M47" s="242" t="s">
        <v>204</v>
      </c>
      <c r="N47" s="242" t="s">
        <v>204</v>
      </c>
      <c r="O47" s="250" t="s">
        <v>204</v>
      </c>
      <c r="P47" s="89"/>
      <c r="Q47" s="89"/>
      <c r="R47" s="89"/>
      <c r="S47" s="89"/>
      <c r="T47" s="89"/>
      <c r="U47" s="89"/>
    </row>
    <row r="48" spans="1:21" ht="30.75" customHeight="1" x14ac:dyDescent="0.15">
      <c r="A48" s="89"/>
      <c r="B48" s="1074"/>
      <c r="C48" s="1075"/>
      <c r="D48" s="223"/>
      <c r="E48" s="1078" t="s">
        <v>41</v>
      </c>
      <c r="F48" s="1078"/>
      <c r="G48" s="1078"/>
      <c r="H48" s="1078"/>
      <c r="I48" s="1078"/>
      <c r="J48" s="1079"/>
      <c r="K48" s="234">
        <v>35</v>
      </c>
      <c r="L48" s="242">
        <v>35</v>
      </c>
      <c r="M48" s="242">
        <v>36</v>
      </c>
      <c r="N48" s="242">
        <v>36</v>
      </c>
      <c r="O48" s="250">
        <v>37</v>
      </c>
      <c r="P48" s="89"/>
      <c r="Q48" s="89"/>
      <c r="R48" s="89"/>
      <c r="S48" s="89"/>
      <c r="T48" s="89"/>
      <c r="U48" s="89"/>
    </row>
    <row r="49" spans="1:21" ht="30.75" customHeight="1" x14ac:dyDescent="0.15">
      <c r="A49" s="89"/>
      <c r="B49" s="1074"/>
      <c r="C49" s="1075"/>
      <c r="D49" s="223"/>
      <c r="E49" s="1078" t="s">
        <v>2</v>
      </c>
      <c r="F49" s="1078"/>
      <c r="G49" s="1078"/>
      <c r="H49" s="1078"/>
      <c r="I49" s="1078"/>
      <c r="J49" s="1079"/>
      <c r="K49" s="234">
        <v>27</v>
      </c>
      <c r="L49" s="242">
        <v>28</v>
      </c>
      <c r="M49" s="242">
        <v>28</v>
      </c>
      <c r="N49" s="242">
        <v>14</v>
      </c>
      <c r="O49" s="250">
        <v>13</v>
      </c>
      <c r="P49" s="89"/>
      <c r="Q49" s="89"/>
      <c r="R49" s="89"/>
      <c r="S49" s="89"/>
      <c r="T49" s="89"/>
      <c r="U49" s="89"/>
    </row>
    <row r="50" spans="1:21" ht="30.75" customHeight="1" x14ac:dyDescent="0.15">
      <c r="A50" s="89"/>
      <c r="B50" s="1074"/>
      <c r="C50" s="1075"/>
      <c r="D50" s="223"/>
      <c r="E50" s="1078" t="s">
        <v>43</v>
      </c>
      <c r="F50" s="1078"/>
      <c r="G50" s="1078"/>
      <c r="H50" s="1078"/>
      <c r="I50" s="1078"/>
      <c r="J50" s="1079"/>
      <c r="K50" s="234" t="s">
        <v>204</v>
      </c>
      <c r="L50" s="242" t="s">
        <v>204</v>
      </c>
      <c r="M50" s="242" t="s">
        <v>204</v>
      </c>
      <c r="N50" s="242" t="s">
        <v>204</v>
      </c>
      <c r="O50" s="250" t="s">
        <v>204</v>
      </c>
      <c r="P50" s="89"/>
      <c r="Q50" s="89"/>
      <c r="R50" s="89"/>
      <c r="S50" s="89"/>
      <c r="T50" s="89"/>
      <c r="U50" s="89"/>
    </row>
    <row r="51" spans="1:21" ht="30.75" customHeight="1" x14ac:dyDescent="0.15">
      <c r="A51" s="89"/>
      <c r="B51" s="1076"/>
      <c r="C51" s="1077"/>
      <c r="D51" s="224"/>
      <c r="E51" s="1078" t="s">
        <v>50</v>
      </c>
      <c r="F51" s="1078"/>
      <c r="G51" s="1078"/>
      <c r="H51" s="1078"/>
      <c r="I51" s="1078"/>
      <c r="J51" s="1079"/>
      <c r="K51" s="234" t="s">
        <v>204</v>
      </c>
      <c r="L51" s="242" t="s">
        <v>204</v>
      </c>
      <c r="M51" s="242" t="s">
        <v>204</v>
      </c>
      <c r="N51" s="242" t="s">
        <v>204</v>
      </c>
      <c r="O51" s="250" t="s">
        <v>204</v>
      </c>
      <c r="P51" s="89"/>
      <c r="Q51" s="89"/>
      <c r="R51" s="89"/>
      <c r="S51" s="89"/>
      <c r="T51" s="89"/>
      <c r="U51" s="89"/>
    </row>
    <row r="52" spans="1:21" ht="30.75" customHeight="1" x14ac:dyDescent="0.15">
      <c r="A52" s="89"/>
      <c r="B52" s="1080" t="s">
        <v>52</v>
      </c>
      <c r="C52" s="1081"/>
      <c r="D52" s="224"/>
      <c r="E52" s="1078" t="s">
        <v>53</v>
      </c>
      <c r="F52" s="1078"/>
      <c r="G52" s="1078"/>
      <c r="H52" s="1078"/>
      <c r="I52" s="1078"/>
      <c r="J52" s="1079"/>
      <c r="K52" s="234">
        <v>280</v>
      </c>
      <c r="L52" s="242">
        <v>279</v>
      </c>
      <c r="M52" s="242">
        <v>276</v>
      </c>
      <c r="N52" s="242">
        <v>274</v>
      </c>
      <c r="O52" s="250">
        <v>272</v>
      </c>
      <c r="P52" s="89"/>
      <c r="Q52" s="89"/>
      <c r="R52" s="89"/>
      <c r="S52" s="89"/>
      <c r="T52" s="89"/>
      <c r="U52" s="89"/>
    </row>
    <row r="53" spans="1:21" ht="30.75" customHeight="1" x14ac:dyDescent="0.15">
      <c r="A53" s="89"/>
      <c r="B53" s="1082" t="s">
        <v>54</v>
      </c>
      <c r="C53" s="1083"/>
      <c r="D53" s="225"/>
      <c r="E53" s="1084" t="s">
        <v>57</v>
      </c>
      <c r="F53" s="1084"/>
      <c r="G53" s="1084"/>
      <c r="H53" s="1084"/>
      <c r="I53" s="1084"/>
      <c r="J53" s="1085"/>
      <c r="K53" s="235">
        <v>141</v>
      </c>
      <c r="L53" s="243">
        <v>161</v>
      </c>
      <c r="M53" s="243">
        <v>146</v>
      </c>
      <c r="N53" s="243">
        <v>150</v>
      </c>
      <c r="O53" s="251">
        <v>136</v>
      </c>
      <c r="P53" s="89"/>
      <c r="Q53" s="89"/>
      <c r="R53" s="89"/>
      <c r="S53" s="89"/>
      <c r="T53" s="89"/>
      <c r="U53" s="89"/>
    </row>
    <row r="54" spans="1:21" ht="24" customHeight="1" x14ac:dyDescent="0.15">
      <c r="A54" s="89"/>
      <c r="B54" s="214" t="s">
        <v>64</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535</v>
      </c>
      <c r="P55" s="89"/>
      <c r="Q55" s="89"/>
      <c r="R55" s="89"/>
      <c r="S55" s="89"/>
      <c r="T55" s="89"/>
      <c r="U55" s="89"/>
    </row>
    <row r="56" spans="1:21" ht="31.5" customHeight="1" x14ac:dyDescent="0.15">
      <c r="A56" s="89"/>
      <c r="B56" s="216"/>
      <c r="C56" s="221"/>
      <c r="D56" s="221"/>
      <c r="E56" s="228"/>
      <c r="F56" s="228"/>
      <c r="G56" s="228"/>
      <c r="H56" s="228"/>
      <c r="I56" s="228"/>
      <c r="J56" s="231" t="s">
        <v>17</v>
      </c>
      <c r="K56" s="237" t="s">
        <v>536</v>
      </c>
      <c r="L56" s="244" t="s">
        <v>537</v>
      </c>
      <c r="M56" s="244" t="s">
        <v>538</v>
      </c>
      <c r="N56" s="244" t="s">
        <v>539</v>
      </c>
      <c r="O56" s="253" t="s">
        <v>540</v>
      </c>
      <c r="P56" s="89"/>
      <c r="Q56" s="89"/>
      <c r="R56" s="89"/>
      <c r="S56" s="89"/>
      <c r="T56" s="89"/>
      <c r="U56" s="89"/>
    </row>
    <row r="57" spans="1:21" ht="31.5" customHeight="1" x14ac:dyDescent="0.15">
      <c r="B57" s="1068" t="s">
        <v>51</v>
      </c>
      <c r="C57" s="1069"/>
      <c r="D57" s="1062" t="s">
        <v>66</v>
      </c>
      <c r="E57" s="1063"/>
      <c r="F57" s="1063"/>
      <c r="G57" s="1063"/>
      <c r="H57" s="1063"/>
      <c r="I57" s="1063"/>
      <c r="J57" s="1064"/>
      <c r="K57" s="238"/>
      <c r="L57" s="245"/>
      <c r="M57" s="245"/>
      <c r="N57" s="245"/>
      <c r="O57" s="254"/>
    </row>
    <row r="58" spans="1:21" ht="31.5" customHeight="1" x14ac:dyDescent="0.15">
      <c r="B58" s="1070"/>
      <c r="C58" s="1071"/>
      <c r="D58" s="1065" t="s">
        <v>69</v>
      </c>
      <c r="E58" s="1066"/>
      <c r="F58" s="1066"/>
      <c r="G58" s="1066"/>
      <c r="H58" s="1066"/>
      <c r="I58" s="1066"/>
      <c r="J58" s="1067"/>
      <c r="K58" s="239"/>
      <c r="L58" s="246"/>
      <c r="M58" s="246"/>
      <c r="N58" s="246"/>
      <c r="O58" s="255"/>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42</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1t1Y0xwLIvv+DRqXj+tzu8lvry8N/+peuYLqqPoB8Lp1e3lQv9f60MhyDbCLB3IwcsE+ylCVGC7G2mNdbg/5XQ==" saltValue="6aKdl9j/r34wtPMHGB9gs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27</v>
      </c>
      <c r="C40" s="219"/>
      <c r="D40" s="219"/>
      <c r="E40" s="227"/>
      <c r="F40" s="227"/>
      <c r="G40" s="227"/>
      <c r="H40" s="230" t="s">
        <v>17</v>
      </c>
      <c r="I40" s="232" t="s">
        <v>451</v>
      </c>
      <c r="J40" s="240" t="s">
        <v>529</v>
      </c>
      <c r="K40" s="240" t="s">
        <v>530</v>
      </c>
      <c r="L40" s="240" t="s">
        <v>306</v>
      </c>
      <c r="M40" s="267" t="s">
        <v>531</v>
      </c>
    </row>
    <row r="41" spans="2:13" ht="27.75" customHeight="1" x14ac:dyDescent="0.15">
      <c r="B41" s="1072" t="s">
        <v>37</v>
      </c>
      <c r="C41" s="1073"/>
      <c r="D41" s="222"/>
      <c r="E41" s="1097" t="s">
        <v>70</v>
      </c>
      <c r="F41" s="1097"/>
      <c r="G41" s="1097"/>
      <c r="H41" s="1098"/>
      <c r="I41" s="260">
        <v>3129</v>
      </c>
      <c r="J41" s="264">
        <v>3123</v>
      </c>
      <c r="K41" s="264">
        <v>3832</v>
      </c>
      <c r="L41" s="264">
        <v>3929</v>
      </c>
      <c r="M41" s="268">
        <v>4790</v>
      </c>
    </row>
    <row r="42" spans="2:13" ht="27.75" customHeight="1" x14ac:dyDescent="0.15">
      <c r="B42" s="1074"/>
      <c r="C42" s="1075"/>
      <c r="D42" s="223"/>
      <c r="E42" s="1088" t="s">
        <v>77</v>
      </c>
      <c r="F42" s="1088"/>
      <c r="G42" s="1088"/>
      <c r="H42" s="1089"/>
      <c r="I42" s="261">
        <v>31</v>
      </c>
      <c r="J42" s="265">
        <v>25</v>
      </c>
      <c r="K42" s="265">
        <v>58</v>
      </c>
      <c r="L42" s="265">
        <v>78</v>
      </c>
      <c r="M42" s="269">
        <v>415</v>
      </c>
    </row>
    <row r="43" spans="2:13" ht="27.75" customHeight="1" x14ac:dyDescent="0.15">
      <c r="B43" s="1074"/>
      <c r="C43" s="1075"/>
      <c r="D43" s="223"/>
      <c r="E43" s="1088" t="s">
        <v>78</v>
      </c>
      <c r="F43" s="1088"/>
      <c r="G43" s="1088"/>
      <c r="H43" s="1089"/>
      <c r="I43" s="261">
        <v>481</v>
      </c>
      <c r="J43" s="265">
        <v>505</v>
      </c>
      <c r="K43" s="265">
        <v>510</v>
      </c>
      <c r="L43" s="265">
        <v>501</v>
      </c>
      <c r="M43" s="269">
        <v>486</v>
      </c>
    </row>
    <row r="44" spans="2:13" ht="27.75" customHeight="1" x14ac:dyDescent="0.15">
      <c r="B44" s="1074"/>
      <c r="C44" s="1075"/>
      <c r="D44" s="223"/>
      <c r="E44" s="1088" t="s">
        <v>81</v>
      </c>
      <c r="F44" s="1088"/>
      <c r="G44" s="1088"/>
      <c r="H44" s="1089"/>
      <c r="I44" s="261">
        <v>80</v>
      </c>
      <c r="J44" s="265">
        <v>55</v>
      </c>
      <c r="K44" s="265">
        <v>105</v>
      </c>
      <c r="L44" s="265">
        <v>95</v>
      </c>
      <c r="M44" s="269">
        <v>90</v>
      </c>
    </row>
    <row r="45" spans="2:13" ht="27.75" customHeight="1" x14ac:dyDescent="0.15">
      <c r="B45" s="1074"/>
      <c r="C45" s="1075"/>
      <c r="D45" s="223"/>
      <c r="E45" s="1088" t="s">
        <v>83</v>
      </c>
      <c r="F45" s="1088"/>
      <c r="G45" s="1088"/>
      <c r="H45" s="1089"/>
      <c r="I45" s="261">
        <v>293</v>
      </c>
      <c r="J45" s="265">
        <v>257</v>
      </c>
      <c r="K45" s="265">
        <v>241</v>
      </c>
      <c r="L45" s="265">
        <v>232</v>
      </c>
      <c r="M45" s="269">
        <v>236</v>
      </c>
    </row>
    <row r="46" spans="2:13" ht="27.75" customHeight="1" x14ac:dyDescent="0.15">
      <c r="B46" s="1074"/>
      <c r="C46" s="1075"/>
      <c r="D46" s="224"/>
      <c r="E46" s="1088" t="s">
        <v>82</v>
      </c>
      <c r="F46" s="1088"/>
      <c r="G46" s="1088"/>
      <c r="H46" s="1089"/>
      <c r="I46" s="261" t="s">
        <v>204</v>
      </c>
      <c r="J46" s="265" t="s">
        <v>204</v>
      </c>
      <c r="K46" s="265" t="s">
        <v>204</v>
      </c>
      <c r="L46" s="265" t="s">
        <v>204</v>
      </c>
      <c r="M46" s="269" t="s">
        <v>204</v>
      </c>
    </row>
    <row r="47" spans="2:13" ht="27.75" customHeight="1" x14ac:dyDescent="0.15">
      <c r="B47" s="1074"/>
      <c r="C47" s="1075"/>
      <c r="D47" s="257"/>
      <c r="E47" s="1094" t="s">
        <v>86</v>
      </c>
      <c r="F47" s="1095"/>
      <c r="G47" s="1095"/>
      <c r="H47" s="1096"/>
      <c r="I47" s="261" t="s">
        <v>204</v>
      </c>
      <c r="J47" s="265" t="s">
        <v>204</v>
      </c>
      <c r="K47" s="265" t="s">
        <v>204</v>
      </c>
      <c r="L47" s="265" t="s">
        <v>204</v>
      </c>
      <c r="M47" s="269" t="s">
        <v>204</v>
      </c>
    </row>
    <row r="48" spans="2:13" ht="27.75" customHeight="1" x14ac:dyDescent="0.15">
      <c r="B48" s="1074"/>
      <c r="C48" s="1075"/>
      <c r="D48" s="223"/>
      <c r="E48" s="1088" t="s">
        <v>90</v>
      </c>
      <c r="F48" s="1088"/>
      <c r="G48" s="1088"/>
      <c r="H48" s="1089"/>
      <c r="I48" s="261" t="s">
        <v>204</v>
      </c>
      <c r="J48" s="265" t="s">
        <v>204</v>
      </c>
      <c r="K48" s="265" t="s">
        <v>204</v>
      </c>
      <c r="L48" s="265" t="s">
        <v>204</v>
      </c>
      <c r="M48" s="269" t="s">
        <v>204</v>
      </c>
    </row>
    <row r="49" spans="2:13" ht="27.75" customHeight="1" x14ac:dyDescent="0.15">
      <c r="B49" s="1076"/>
      <c r="C49" s="1077"/>
      <c r="D49" s="223"/>
      <c r="E49" s="1088" t="s">
        <v>96</v>
      </c>
      <c r="F49" s="1088"/>
      <c r="G49" s="1088"/>
      <c r="H49" s="1089"/>
      <c r="I49" s="261" t="s">
        <v>204</v>
      </c>
      <c r="J49" s="265" t="s">
        <v>204</v>
      </c>
      <c r="K49" s="265" t="s">
        <v>204</v>
      </c>
      <c r="L49" s="265" t="s">
        <v>204</v>
      </c>
      <c r="M49" s="269" t="s">
        <v>204</v>
      </c>
    </row>
    <row r="50" spans="2:13" ht="27.75" customHeight="1" x14ac:dyDescent="0.15">
      <c r="B50" s="1092" t="s">
        <v>98</v>
      </c>
      <c r="C50" s="1093"/>
      <c r="D50" s="258"/>
      <c r="E50" s="1088" t="s">
        <v>100</v>
      </c>
      <c r="F50" s="1088"/>
      <c r="G50" s="1088"/>
      <c r="H50" s="1089"/>
      <c r="I50" s="261">
        <v>2269</v>
      </c>
      <c r="J50" s="265">
        <v>2101</v>
      </c>
      <c r="K50" s="265">
        <v>1850</v>
      </c>
      <c r="L50" s="265">
        <v>1820</v>
      </c>
      <c r="M50" s="269">
        <v>2067</v>
      </c>
    </row>
    <row r="51" spans="2:13" ht="27.75" customHeight="1" x14ac:dyDescent="0.15">
      <c r="B51" s="1074"/>
      <c r="C51" s="1075"/>
      <c r="D51" s="223"/>
      <c r="E51" s="1088" t="s">
        <v>103</v>
      </c>
      <c r="F51" s="1088"/>
      <c r="G51" s="1088"/>
      <c r="H51" s="1089"/>
      <c r="I51" s="261">
        <v>23</v>
      </c>
      <c r="J51" s="265">
        <v>14</v>
      </c>
      <c r="K51" s="265">
        <v>5</v>
      </c>
      <c r="L51" s="265">
        <v>4</v>
      </c>
      <c r="M51" s="269">
        <v>2</v>
      </c>
    </row>
    <row r="52" spans="2:13" ht="27.75" customHeight="1" x14ac:dyDescent="0.15">
      <c r="B52" s="1076"/>
      <c r="C52" s="1077"/>
      <c r="D52" s="223"/>
      <c r="E52" s="1088" t="s">
        <v>45</v>
      </c>
      <c r="F52" s="1088"/>
      <c r="G52" s="1088"/>
      <c r="H52" s="1089"/>
      <c r="I52" s="261">
        <v>2616</v>
      </c>
      <c r="J52" s="265">
        <v>2726</v>
      </c>
      <c r="K52" s="265">
        <v>3234</v>
      </c>
      <c r="L52" s="265">
        <v>3593</v>
      </c>
      <c r="M52" s="269">
        <v>3766</v>
      </c>
    </row>
    <row r="53" spans="2:13" ht="27.75" customHeight="1" x14ac:dyDescent="0.15">
      <c r="B53" s="1082" t="s">
        <v>54</v>
      </c>
      <c r="C53" s="1083"/>
      <c r="D53" s="225"/>
      <c r="E53" s="1090" t="s">
        <v>105</v>
      </c>
      <c r="F53" s="1090"/>
      <c r="G53" s="1090"/>
      <c r="H53" s="1091"/>
      <c r="I53" s="262">
        <v>-893</v>
      </c>
      <c r="J53" s="266">
        <v>-875</v>
      </c>
      <c r="K53" s="266">
        <v>-343</v>
      </c>
      <c r="L53" s="266">
        <v>-581</v>
      </c>
      <c r="M53" s="270">
        <v>181</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Sr3L7OaKTtiBG9/YCy/cGf+W9UsNpWKZ94TawKr2WzKbkxUwmnR0Gux8Bdt09FSmuKb9RFEMTiIvXZ1+x06WpA==" saltValue="a4ru+IIgeoal8YAwyDjXH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101</v>
      </c>
    </row>
    <row r="54" spans="2:8" ht="29.25" customHeight="1" x14ac:dyDescent="0.2">
      <c r="B54" s="271" t="s">
        <v>10</v>
      </c>
      <c r="C54" s="277"/>
      <c r="D54" s="277"/>
      <c r="E54" s="278" t="s">
        <v>17</v>
      </c>
      <c r="F54" s="279" t="s">
        <v>530</v>
      </c>
      <c r="G54" s="279" t="s">
        <v>306</v>
      </c>
      <c r="H54" s="287" t="s">
        <v>531</v>
      </c>
    </row>
    <row r="55" spans="2:8" ht="52.5" customHeight="1" x14ac:dyDescent="0.15">
      <c r="B55" s="272"/>
      <c r="C55" s="1107" t="s">
        <v>109</v>
      </c>
      <c r="D55" s="1107"/>
      <c r="E55" s="1108"/>
      <c r="F55" s="280">
        <v>300</v>
      </c>
      <c r="G55" s="280">
        <v>316</v>
      </c>
      <c r="H55" s="288">
        <v>387</v>
      </c>
    </row>
    <row r="56" spans="2:8" ht="52.5" customHeight="1" x14ac:dyDescent="0.15">
      <c r="B56" s="273"/>
      <c r="C56" s="1109" t="s">
        <v>112</v>
      </c>
      <c r="D56" s="1109"/>
      <c r="E56" s="1110"/>
      <c r="F56" s="281">
        <v>318</v>
      </c>
      <c r="G56" s="281">
        <v>472</v>
      </c>
      <c r="H56" s="289">
        <v>454</v>
      </c>
    </row>
    <row r="57" spans="2:8" ht="53.25" customHeight="1" x14ac:dyDescent="0.15">
      <c r="B57" s="273"/>
      <c r="C57" s="1111" t="s">
        <v>74</v>
      </c>
      <c r="D57" s="1111"/>
      <c r="E57" s="1112"/>
      <c r="F57" s="282">
        <v>1096</v>
      </c>
      <c r="G57" s="282">
        <v>860</v>
      </c>
      <c r="H57" s="290">
        <v>1026</v>
      </c>
    </row>
    <row r="58" spans="2:8" ht="45.75" customHeight="1" x14ac:dyDescent="0.15">
      <c r="B58" s="274"/>
      <c r="C58" s="1099" t="s">
        <v>115</v>
      </c>
      <c r="D58" s="1100"/>
      <c r="E58" s="1101"/>
      <c r="F58" s="283"/>
      <c r="G58" s="283"/>
      <c r="H58" s="291"/>
    </row>
    <row r="59" spans="2:8" ht="45.75" customHeight="1" x14ac:dyDescent="0.15">
      <c r="B59" s="274"/>
      <c r="C59" s="1099" t="s">
        <v>115</v>
      </c>
      <c r="D59" s="1100"/>
      <c r="E59" s="1101"/>
      <c r="F59" s="283"/>
      <c r="G59" s="283"/>
      <c r="H59" s="291"/>
    </row>
    <row r="60" spans="2:8" ht="45.75" customHeight="1" x14ac:dyDescent="0.15">
      <c r="B60" s="274"/>
      <c r="C60" s="1099" t="s">
        <v>115</v>
      </c>
      <c r="D60" s="1100"/>
      <c r="E60" s="1101"/>
      <c r="F60" s="283"/>
      <c r="G60" s="283"/>
      <c r="H60" s="291"/>
    </row>
    <row r="61" spans="2:8" ht="45.75" customHeight="1" x14ac:dyDescent="0.15">
      <c r="B61" s="274"/>
      <c r="C61" s="1099" t="s">
        <v>115</v>
      </c>
      <c r="D61" s="1100"/>
      <c r="E61" s="1101"/>
      <c r="F61" s="283"/>
      <c r="G61" s="283"/>
      <c r="H61" s="291"/>
    </row>
    <row r="62" spans="2:8" ht="45.75" customHeight="1" x14ac:dyDescent="0.15">
      <c r="B62" s="275"/>
      <c r="C62" s="1102" t="s">
        <v>115</v>
      </c>
      <c r="D62" s="1103"/>
      <c r="E62" s="1104"/>
      <c r="F62" s="284"/>
      <c r="G62" s="284"/>
      <c r="H62" s="292"/>
    </row>
    <row r="63" spans="2:8" ht="52.5" customHeight="1" x14ac:dyDescent="0.15">
      <c r="B63" s="276"/>
      <c r="C63" s="1105" t="s">
        <v>117</v>
      </c>
      <c r="D63" s="1105"/>
      <c r="E63" s="1106"/>
      <c r="F63" s="285">
        <v>1714</v>
      </c>
      <c r="G63" s="285">
        <v>1648</v>
      </c>
      <c r="H63" s="293">
        <v>1866</v>
      </c>
    </row>
    <row r="64" spans="2:8" x14ac:dyDescent="0.15"/>
  </sheetData>
  <sheetProtection algorithmName="SHA-512" hashValue="qKuR/TQvgyf3MZILvEcSR3bbAzDoeu8Synsi8jv0hnKyBA0vwp2rlBPqRkGp3bRihVp0QUIBLNZMrExooIIvTw==" saltValue="2JIRnHtCIn7miITeCxZx3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295"/>
      <c r="B1" s="297"/>
      <c r="DD1" s="94"/>
      <c r="DE1" s="94"/>
    </row>
    <row r="2" spans="1:109" ht="25.5" customHeight="1" x14ac:dyDescent="0.15">
      <c r="A2" s="296"/>
      <c r="C2" s="296"/>
      <c r="O2" s="296"/>
      <c r="P2" s="296"/>
      <c r="Q2" s="296"/>
      <c r="R2" s="296"/>
      <c r="S2" s="296"/>
      <c r="T2" s="296"/>
      <c r="U2" s="296"/>
      <c r="V2" s="296"/>
      <c r="W2" s="296"/>
      <c r="X2" s="296"/>
      <c r="Y2" s="296"/>
      <c r="Z2" s="296"/>
      <c r="AA2" s="296"/>
      <c r="AB2" s="296"/>
      <c r="AC2" s="296"/>
      <c r="AD2" s="296"/>
      <c r="AE2" s="296"/>
      <c r="AF2" s="296"/>
      <c r="AG2" s="296"/>
      <c r="AH2" s="296"/>
      <c r="AI2" s="296"/>
      <c r="AU2" s="296"/>
      <c r="BG2" s="296"/>
      <c r="BS2" s="296"/>
      <c r="CE2" s="296"/>
      <c r="CQ2" s="296"/>
      <c r="DD2" s="94"/>
      <c r="DE2" s="94"/>
    </row>
    <row r="3" spans="1:109" ht="25.5" customHeight="1" x14ac:dyDescent="0.15">
      <c r="A3" s="296"/>
      <c r="C3" s="296"/>
      <c r="O3" s="296"/>
      <c r="P3" s="296"/>
      <c r="Q3" s="296"/>
      <c r="R3" s="296"/>
      <c r="S3" s="296"/>
      <c r="T3" s="296"/>
      <c r="U3" s="296"/>
      <c r="V3" s="296"/>
      <c r="W3" s="296"/>
      <c r="X3" s="296"/>
      <c r="Y3" s="296"/>
      <c r="Z3" s="296"/>
      <c r="AA3" s="296"/>
      <c r="AB3" s="296"/>
      <c r="AC3" s="296"/>
      <c r="AD3" s="296"/>
      <c r="AE3" s="296"/>
      <c r="AF3" s="296"/>
      <c r="AG3" s="296"/>
      <c r="AH3" s="296"/>
      <c r="AI3" s="296"/>
      <c r="AU3" s="296"/>
      <c r="BG3" s="296"/>
      <c r="BS3" s="296"/>
      <c r="CE3" s="296"/>
      <c r="CQ3" s="296"/>
      <c r="DD3" s="94"/>
      <c r="DE3" s="94"/>
    </row>
    <row r="4" spans="1:109" s="82" customFormat="1" x14ac:dyDescent="0.15">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317"/>
      <c r="DE4" s="317"/>
    </row>
    <row r="5" spans="1:109" s="82" customFormat="1" x14ac:dyDescent="0.1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317"/>
      <c r="DE5" s="317"/>
    </row>
    <row r="6" spans="1:109" s="82" customFormat="1" x14ac:dyDescent="0.15">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317"/>
      <c r="DE6" s="317"/>
    </row>
    <row r="7" spans="1:109" s="82" customFormat="1" x14ac:dyDescent="0.15">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317"/>
      <c r="DE7" s="317"/>
    </row>
    <row r="8" spans="1:109" s="82" customFormat="1" x14ac:dyDescent="0.15">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317"/>
      <c r="DE8" s="317"/>
    </row>
    <row r="9" spans="1:109" s="82" customFormat="1" x14ac:dyDescent="0.15">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317"/>
      <c r="DE9" s="317"/>
    </row>
    <row r="10" spans="1:109" s="82" customFormat="1" x14ac:dyDescent="0.1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317"/>
      <c r="DE10" s="317"/>
    </row>
    <row r="11" spans="1:109" s="82" customFormat="1" x14ac:dyDescent="0.15">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317"/>
      <c r="DE11" s="317"/>
    </row>
    <row r="12" spans="1:109" s="82" customFormat="1" x14ac:dyDescent="0.15">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317"/>
      <c r="DE12" s="317"/>
    </row>
    <row r="13" spans="1:109" s="82" customFormat="1" x14ac:dyDescent="0.15">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317"/>
      <c r="DE13" s="317"/>
    </row>
    <row r="14" spans="1:109" s="82" customFormat="1" x14ac:dyDescent="0.15">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317"/>
      <c r="DE14" s="317"/>
    </row>
    <row r="15" spans="1:109" s="82" customFormat="1" x14ac:dyDescent="0.15">
      <c r="A15" s="50"/>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317"/>
      <c r="DE15" s="317"/>
    </row>
    <row r="16" spans="1:109" s="82" customFormat="1" x14ac:dyDescent="0.15">
      <c r="A16" s="50"/>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317"/>
      <c r="DE16" s="317"/>
    </row>
    <row r="17" spans="1:109" s="82" customFormat="1" x14ac:dyDescent="0.15">
      <c r="A17" s="50"/>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317"/>
      <c r="DE17" s="317"/>
    </row>
    <row r="18" spans="1:109" s="82" customFormat="1" x14ac:dyDescent="0.15">
      <c r="A18" s="50"/>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317"/>
      <c r="DE18" s="317"/>
    </row>
    <row r="19" spans="1:109" x14ac:dyDescent="0.15">
      <c r="DD19" s="94"/>
      <c r="DE19" s="94"/>
    </row>
    <row r="20" spans="1:109" x14ac:dyDescent="0.15">
      <c r="DD20" s="94"/>
      <c r="DE20" s="94"/>
    </row>
    <row r="21" spans="1:109" ht="17.25" customHeight="1" x14ac:dyDescent="0.15">
      <c r="B21" s="298"/>
      <c r="C21" s="90"/>
      <c r="D21" s="90"/>
      <c r="E21" s="90"/>
      <c r="F21" s="90"/>
      <c r="G21" s="90"/>
      <c r="H21" s="90"/>
      <c r="I21" s="90"/>
      <c r="J21" s="90"/>
      <c r="K21" s="90"/>
      <c r="L21" s="90"/>
      <c r="M21" s="90"/>
      <c r="N21" s="315"/>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15"/>
      <c r="AU21" s="90"/>
      <c r="AV21" s="90"/>
      <c r="AW21" s="90"/>
      <c r="AX21" s="90"/>
      <c r="AY21" s="90"/>
      <c r="AZ21" s="90"/>
      <c r="BA21" s="90"/>
      <c r="BB21" s="90"/>
      <c r="BC21" s="90"/>
      <c r="BD21" s="90"/>
      <c r="BE21" s="90"/>
      <c r="BF21" s="315"/>
      <c r="BG21" s="90"/>
      <c r="BH21" s="90"/>
      <c r="BI21" s="90"/>
      <c r="BJ21" s="90"/>
      <c r="BK21" s="90"/>
      <c r="BL21" s="90"/>
      <c r="BM21" s="90"/>
      <c r="BN21" s="90"/>
      <c r="BO21" s="90"/>
      <c r="BP21" s="90"/>
      <c r="BQ21" s="90"/>
      <c r="BR21" s="315"/>
      <c r="BS21" s="90"/>
      <c r="BT21" s="90"/>
      <c r="BU21" s="90"/>
      <c r="BV21" s="90"/>
      <c r="BW21" s="90"/>
      <c r="BX21" s="90"/>
      <c r="BY21" s="90"/>
      <c r="BZ21" s="90"/>
      <c r="CA21" s="90"/>
      <c r="CB21" s="90"/>
      <c r="CC21" s="90"/>
      <c r="CD21" s="315"/>
      <c r="CE21" s="90"/>
      <c r="CF21" s="90"/>
      <c r="CG21" s="90"/>
      <c r="CH21" s="90"/>
      <c r="CI21" s="90"/>
      <c r="CJ21" s="90"/>
      <c r="CK21" s="90"/>
      <c r="CL21" s="90"/>
      <c r="CM21" s="90"/>
      <c r="CN21" s="90"/>
      <c r="CO21" s="90"/>
      <c r="CP21" s="315"/>
      <c r="CQ21" s="90"/>
      <c r="CR21" s="90"/>
      <c r="CS21" s="90"/>
      <c r="CT21" s="90"/>
      <c r="CU21" s="90"/>
      <c r="CV21" s="90"/>
      <c r="CW21" s="90"/>
      <c r="CX21" s="90"/>
      <c r="CY21" s="90"/>
      <c r="CZ21" s="90"/>
      <c r="DA21" s="90"/>
      <c r="DB21" s="315"/>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299"/>
      <c r="DD40" s="299"/>
      <c r="DE40" s="94"/>
    </row>
    <row r="41" spans="2:109" ht="17.25" x14ac:dyDescent="0.15">
      <c r="B41" s="86" t="s">
        <v>546</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03"/>
      <c r="I42" s="294"/>
      <c r="J42" s="294"/>
      <c r="K42" s="294"/>
      <c r="AM42" s="303"/>
      <c r="AN42" s="303" t="s">
        <v>547</v>
      </c>
      <c r="AP42" s="294"/>
      <c r="AQ42" s="294"/>
      <c r="AR42" s="294"/>
      <c r="AY42" s="303"/>
      <c r="BA42" s="294"/>
      <c r="BB42" s="294"/>
      <c r="BC42" s="294"/>
      <c r="BK42" s="303"/>
      <c r="BM42" s="294"/>
      <c r="BN42" s="294"/>
      <c r="BO42" s="294"/>
      <c r="BW42" s="303"/>
      <c r="BY42" s="294"/>
      <c r="BZ42" s="294"/>
      <c r="CA42" s="294"/>
      <c r="CI42" s="303"/>
      <c r="CK42" s="294"/>
      <c r="CL42" s="294"/>
      <c r="CM42" s="294"/>
      <c r="CU42" s="303"/>
      <c r="CW42" s="294"/>
      <c r="CX42" s="294"/>
      <c r="CY42" s="294"/>
    </row>
    <row r="43" spans="2:109" ht="13.5" customHeight="1" x14ac:dyDescent="0.15">
      <c r="B43" s="84"/>
      <c r="AN43" s="1120" t="s">
        <v>551</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2"/>
    </row>
    <row r="44" spans="2:109" x14ac:dyDescent="0.15">
      <c r="B44" s="84"/>
      <c r="AN44" s="1123"/>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5"/>
    </row>
    <row r="45" spans="2:109" x14ac:dyDescent="0.15">
      <c r="B45" s="84"/>
      <c r="AN45" s="1123"/>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5"/>
    </row>
    <row r="46" spans="2:109" x14ac:dyDescent="0.15">
      <c r="B46" s="84"/>
      <c r="AN46" s="1123"/>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5"/>
    </row>
    <row r="47" spans="2:109" x14ac:dyDescent="0.15">
      <c r="B47" s="84"/>
      <c r="AN47" s="1126"/>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8"/>
    </row>
    <row r="48" spans="2:109" x14ac:dyDescent="0.15">
      <c r="B48" s="84"/>
      <c r="H48" s="305"/>
      <c r="I48" s="305"/>
      <c r="J48" s="305"/>
      <c r="AN48" s="305"/>
      <c r="AO48" s="305"/>
      <c r="AP48" s="305"/>
      <c r="AZ48" s="305"/>
      <c r="BA48" s="305"/>
      <c r="BB48" s="305"/>
      <c r="BL48" s="305"/>
      <c r="BM48" s="305"/>
      <c r="BN48" s="305"/>
      <c r="BX48" s="305"/>
      <c r="BY48" s="305"/>
      <c r="BZ48" s="305"/>
      <c r="CJ48" s="305"/>
      <c r="CK48" s="305"/>
      <c r="CL48" s="305"/>
      <c r="CV48" s="305"/>
      <c r="CW48" s="305"/>
      <c r="CX48" s="305"/>
    </row>
    <row r="49" spans="1:109" x14ac:dyDescent="0.15">
      <c r="B49" s="84"/>
      <c r="AN49" s="50" t="s">
        <v>171</v>
      </c>
    </row>
    <row r="50" spans="1:109" x14ac:dyDescent="0.15">
      <c r="B50" s="84"/>
      <c r="G50" s="1114"/>
      <c r="H50" s="1114"/>
      <c r="I50" s="1114"/>
      <c r="J50" s="1114"/>
      <c r="K50" s="309"/>
      <c r="L50" s="309"/>
      <c r="M50" s="313"/>
      <c r="N50" s="313"/>
      <c r="AN50" s="1133"/>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60"/>
      <c r="BP50" s="1116" t="s">
        <v>451</v>
      </c>
      <c r="BQ50" s="1116"/>
      <c r="BR50" s="1116"/>
      <c r="BS50" s="1116"/>
      <c r="BT50" s="1116"/>
      <c r="BU50" s="1116"/>
      <c r="BV50" s="1116"/>
      <c r="BW50" s="1116"/>
      <c r="BX50" s="1116" t="s">
        <v>529</v>
      </c>
      <c r="BY50" s="1116"/>
      <c r="BZ50" s="1116"/>
      <c r="CA50" s="1116"/>
      <c r="CB50" s="1116"/>
      <c r="CC50" s="1116"/>
      <c r="CD50" s="1116"/>
      <c r="CE50" s="1116"/>
      <c r="CF50" s="1116" t="s">
        <v>530</v>
      </c>
      <c r="CG50" s="1116"/>
      <c r="CH50" s="1116"/>
      <c r="CI50" s="1116"/>
      <c r="CJ50" s="1116"/>
      <c r="CK50" s="1116"/>
      <c r="CL50" s="1116"/>
      <c r="CM50" s="1116"/>
      <c r="CN50" s="1116" t="s">
        <v>306</v>
      </c>
      <c r="CO50" s="1116"/>
      <c r="CP50" s="1116"/>
      <c r="CQ50" s="1116"/>
      <c r="CR50" s="1116"/>
      <c r="CS50" s="1116"/>
      <c r="CT50" s="1116"/>
      <c r="CU50" s="1116"/>
      <c r="CV50" s="1116" t="s">
        <v>531</v>
      </c>
      <c r="CW50" s="1116"/>
      <c r="CX50" s="1116"/>
      <c r="CY50" s="1116"/>
      <c r="CZ50" s="1116"/>
      <c r="DA50" s="1116"/>
      <c r="DB50" s="1116"/>
      <c r="DC50" s="1116"/>
    </row>
    <row r="51" spans="1:109" ht="13.5" customHeight="1" x14ac:dyDescent="0.15">
      <c r="B51" s="84"/>
      <c r="G51" s="1129"/>
      <c r="H51" s="1129"/>
      <c r="I51" s="1132"/>
      <c r="J51" s="1132"/>
      <c r="K51" s="1130"/>
      <c r="L51" s="1130"/>
      <c r="M51" s="1130"/>
      <c r="N51" s="1130"/>
      <c r="AM51" s="305"/>
      <c r="AN51" s="1117" t="s">
        <v>548</v>
      </c>
      <c r="AO51" s="1117"/>
      <c r="AP51" s="1117"/>
      <c r="AQ51" s="1117"/>
      <c r="AR51" s="1117"/>
      <c r="AS51" s="1117"/>
      <c r="AT51" s="1117"/>
      <c r="AU51" s="1117"/>
      <c r="AV51" s="1117"/>
      <c r="AW51" s="1117"/>
      <c r="AX51" s="1117"/>
      <c r="AY51" s="1117"/>
      <c r="AZ51" s="1117"/>
      <c r="BA51" s="1117"/>
      <c r="BB51" s="1117" t="s">
        <v>549</v>
      </c>
      <c r="BC51" s="1117"/>
      <c r="BD51" s="1117"/>
      <c r="BE51" s="1117"/>
      <c r="BF51" s="1117"/>
      <c r="BG51" s="1117"/>
      <c r="BH51" s="1117"/>
      <c r="BI51" s="1117"/>
      <c r="BJ51" s="1117"/>
      <c r="BK51" s="1117"/>
      <c r="BL51" s="1117"/>
      <c r="BM51" s="1117"/>
      <c r="BN51" s="1117"/>
      <c r="BO51" s="1117"/>
      <c r="BP51" s="1113"/>
      <c r="BQ51" s="1113"/>
      <c r="BR51" s="1113"/>
      <c r="BS51" s="1113"/>
      <c r="BT51" s="1113"/>
      <c r="BU51" s="1113"/>
      <c r="BV51" s="1113"/>
      <c r="BW51" s="1113"/>
      <c r="BX51" s="1113"/>
      <c r="BY51" s="1113"/>
      <c r="BZ51" s="1113"/>
      <c r="CA51" s="1113"/>
      <c r="CB51" s="1113"/>
      <c r="CC51" s="1113"/>
      <c r="CD51" s="1113"/>
      <c r="CE51" s="1113"/>
      <c r="CF51" s="1113"/>
      <c r="CG51" s="1113"/>
      <c r="CH51" s="1113"/>
      <c r="CI51" s="1113"/>
      <c r="CJ51" s="1113"/>
      <c r="CK51" s="1113"/>
      <c r="CL51" s="1113"/>
      <c r="CM51" s="1113"/>
      <c r="CN51" s="1113"/>
      <c r="CO51" s="1113"/>
      <c r="CP51" s="1113"/>
      <c r="CQ51" s="1113"/>
      <c r="CR51" s="1113"/>
      <c r="CS51" s="1113"/>
      <c r="CT51" s="1113"/>
      <c r="CU51" s="1113"/>
      <c r="CV51" s="1131"/>
      <c r="CW51" s="1113"/>
      <c r="CX51" s="1113"/>
      <c r="CY51" s="1113"/>
      <c r="CZ51" s="1113"/>
      <c r="DA51" s="1113"/>
      <c r="DB51" s="1113"/>
      <c r="DC51" s="1113"/>
    </row>
    <row r="52" spans="1:109" x14ac:dyDescent="0.15">
      <c r="B52" s="84"/>
      <c r="G52" s="1129"/>
      <c r="H52" s="1129"/>
      <c r="I52" s="1132"/>
      <c r="J52" s="1132"/>
      <c r="K52" s="1130"/>
      <c r="L52" s="1130"/>
      <c r="M52" s="1130"/>
      <c r="N52" s="1130"/>
      <c r="AM52" s="305"/>
      <c r="AN52" s="1117"/>
      <c r="AO52" s="1117"/>
      <c r="AP52" s="1117"/>
      <c r="AQ52" s="1117"/>
      <c r="AR52" s="1117"/>
      <c r="AS52" s="1117"/>
      <c r="AT52" s="1117"/>
      <c r="AU52" s="1117"/>
      <c r="AV52" s="1117"/>
      <c r="AW52" s="1117"/>
      <c r="AX52" s="1117"/>
      <c r="AY52" s="1117"/>
      <c r="AZ52" s="1117"/>
      <c r="BA52" s="1117"/>
      <c r="BB52" s="1117"/>
      <c r="BC52" s="1117"/>
      <c r="BD52" s="1117"/>
      <c r="BE52" s="1117"/>
      <c r="BF52" s="1117"/>
      <c r="BG52" s="1117"/>
      <c r="BH52" s="1117"/>
      <c r="BI52" s="1117"/>
      <c r="BJ52" s="1117"/>
      <c r="BK52" s="1117"/>
      <c r="BL52" s="1117"/>
      <c r="BM52" s="1117"/>
      <c r="BN52" s="1117"/>
      <c r="BO52" s="1117"/>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113"/>
      <c r="DC52" s="1113"/>
    </row>
    <row r="53" spans="1:109" x14ac:dyDescent="0.15">
      <c r="A53" s="294"/>
      <c r="B53" s="84"/>
      <c r="G53" s="1129"/>
      <c r="H53" s="1129"/>
      <c r="I53" s="1114"/>
      <c r="J53" s="1114"/>
      <c r="K53" s="1130"/>
      <c r="L53" s="1130"/>
      <c r="M53" s="1130"/>
      <c r="N53" s="1130"/>
      <c r="AM53" s="305"/>
      <c r="AN53" s="1117"/>
      <c r="AO53" s="1117"/>
      <c r="AP53" s="1117"/>
      <c r="AQ53" s="1117"/>
      <c r="AR53" s="1117"/>
      <c r="AS53" s="1117"/>
      <c r="AT53" s="1117"/>
      <c r="AU53" s="1117"/>
      <c r="AV53" s="1117"/>
      <c r="AW53" s="1117"/>
      <c r="AX53" s="1117"/>
      <c r="AY53" s="1117"/>
      <c r="AZ53" s="1117"/>
      <c r="BA53" s="1117"/>
      <c r="BB53" s="1117" t="s">
        <v>550</v>
      </c>
      <c r="BC53" s="1117"/>
      <c r="BD53" s="1117"/>
      <c r="BE53" s="1117"/>
      <c r="BF53" s="1117"/>
      <c r="BG53" s="1117"/>
      <c r="BH53" s="1117"/>
      <c r="BI53" s="1117"/>
      <c r="BJ53" s="1117"/>
      <c r="BK53" s="1117"/>
      <c r="BL53" s="1117"/>
      <c r="BM53" s="1117"/>
      <c r="BN53" s="1117"/>
      <c r="BO53" s="1117"/>
      <c r="BP53" s="1113">
        <v>56.4</v>
      </c>
      <c r="BQ53" s="1113"/>
      <c r="BR53" s="1113"/>
      <c r="BS53" s="1113"/>
      <c r="BT53" s="1113"/>
      <c r="BU53" s="1113"/>
      <c r="BV53" s="1113"/>
      <c r="BW53" s="1113"/>
      <c r="BX53" s="1113">
        <v>58.8</v>
      </c>
      <c r="BY53" s="1113"/>
      <c r="BZ53" s="1113"/>
      <c r="CA53" s="1113"/>
      <c r="CB53" s="1113"/>
      <c r="CC53" s="1113"/>
      <c r="CD53" s="1113"/>
      <c r="CE53" s="1113"/>
      <c r="CF53" s="1113">
        <v>52.8</v>
      </c>
      <c r="CG53" s="1113"/>
      <c r="CH53" s="1113"/>
      <c r="CI53" s="1113"/>
      <c r="CJ53" s="1113"/>
      <c r="CK53" s="1113"/>
      <c r="CL53" s="1113"/>
      <c r="CM53" s="1113"/>
      <c r="CN53" s="1113">
        <v>52.5</v>
      </c>
      <c r="CO53" s="1113"/>
      <c r="CP53" s="1113"/>
      <c r="CQ53" s="1113"/>
      <c r="CR53" s="1113"/>
      <c r="CS53" s="1113"/>
      <c r="CT53" s="1113"/>
      <c r="CU53" s="1113"/>
      <c r="CV53" s="1131"/>
      <c r="CW53" s="1113"/>
      <c r="CX53" s="1113"/>
      <c r="CY53" s="1113"/>
      <c r="CZ53" s="1113"/>
      <c r="DA53" s="1113"/>
      <c r="DB53" s="1113"/>
      <c r="DC53" s="1113"/>
    </row>
    <row r="54" spans="1:109" x14ac:dyDescent="0.15">
      <c r="A54" s="294"/>
      <c r="B54" s="84"/>
      <c r="G54" s="1129"/>
      <c r="H54" s="1129"/>
      <c r="I54" s="1114"/>
      <c r="J54" s="1114"/>
      <c r="K54" s="1130"/>
      <c r="L54" s="1130"/>
      <c r="M54" s="1130"/>
      <c r="N54" s="1130"/>
      <c r="AM54" s="305"/>
      <c r="AN54" s="1117"/>
      <c r="AO54" s="1117"/>
      <c r="AP54" s="1117"/>
      <c r="AQ54" s="1117"/>
      <c r="AR54" s="1117"/>
      <c r="AS54" s="1117"/>
      <c r="AT54" s="1117"/>
      <c r="AU54" s="1117"/>
      <c r="AV54" s="1117"/>
      <c r="AW54" s="1117"/>
      <c r="AX54" s="1117"/>
      <c r="AY54" s="1117"/>
      <c r="AZ54" s="1117"/>
      <c r="BA54" s="1117"/>
      <c r="BB54" s="1117"/>
      <c r="BC54" s="1117"/>
      <c r="BD54" s="1117"/>
      <c r="BE54" s="1117"/>
      <c r="BF54" s="1117"/>
      <c r="BG54" s="1117"/>
      <c r="BH54" s="1117"/>
      <c r="BI54" s="1117"/>
      <c r="BJ54" s="1117"/>
      <c r="BK54" s="1117"/>
      <c r="BL54" s="1117"/>
      <c r="BM54" s="1117"/>
      <c r="BN54" s="1117"/>
      <c r="BO54" s="1117"/>
      <c r="BP54" s="1113"/>
      <c r="BQ54" s="1113"/>
      <c r="BR54" s="1113"/>
      <c r="BS54" s="1113"/>
      <c r="BT54" s="1113"/>
      <c r="BU54" s="1113"/>
      <c r="BV54" s="1113"/>
      <c r="BW54" s="1113"/>
      <c r="BX54" s="1113"/>
      <c r="BY54" s="1113"/>
      <c r="BZ54" s="1113"/>
      <c r="CA54" s="1113"/>
      <c r="CB54" s="1113"/>
      <c r="CC54" s="1113"/>
      <c r="CD54" s="1113"/>
      <c r="CE54" s="1113"/>
      <c r="CF54" s="1113"/>
      <c r="CG54" s="1113"/>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row>
    <row r="55" spans="1:109" x14ac:dyDescent="0.15">
      <c r="A55" s="294"/>
      <c r="B55" s="84"/>
      <c r="G55" s="1114"/>
      <c r="H55" s="1114"/>
      <c r="I55" s="1114"/>
      <c r="J55" s="1114"/>
      <c r="K55" s="1130"/>
      <c r="L55" s="1130"/>
      <c r="M55" s="1130"/>
      <c r="N55" s="1130"/>
      <c r="AN55" s="1116" t="s">
        <v>67</v>
      </c>
      <c r="AO55" s="1116"/>
      <c r="AP55" s="1116"/>
      <c r="AQ55" s="1116"/>
      <c r="AR55" s="1116"/>
      <c r="AS55" s="1116"/>
      <c r="AT55" s="1116"/>
      <c r="AU55" s="1116"/>
      <c r="AV55" s="1116"/>
      <c r="AW55" s="1116"/>
      <c r="AX55" s="1116"/>
      <c r="AY55" s="1116"/>
      <c r="AZ55" s="1116"/>
      <c r="BA55" s="1116"/>
      <c r="BB55" s="1117" t="s">
        <v>549</v>
      </c>
      <c r="BC55" s="1117"/>
      <c r="BD55" s="1117"/>
      <c r="BE55" s="1117"/>
      <c r="BF55" s="1117"/>
      <c r="BG55" s="1117"/>
      <c r="BH55" s="1117"/>
      <c r="BI55" s="1117"/>
      <c r="BJ55" s="1117"/>
      <c r="BK55" s="1117"/>
      <c r="BL55" s="1117"/>
      <c r="BM55" s="1117"/>
      <c r="BN55" s="1117"/>
      <c r="BO55" s="1117"/>
      <c r="BP55" s="1113">
        <v>23.4</v>
      </c>
      <c r="BQ55" s="1113"/>
      <c r="BR55" s="1113"/>
      <c r="BS55" s="1113"/>
      <c r="BT55" s="1113"/>
      <c r="BU55" s="1113"/>
      <c r="BV55" s="1113"/>
      <c r="BW55" s="1113"/>
      <c r="BX55" s="1113">
        <v>7.6</v>
      </c>
      <c r="BY55" s="1113"/>
      <c r="BZ55" s="1113"/>
      <c r="CA55" s="1113"/>
      <c r="CB55" s="1113"/>
      <c r="CC55" s="1113"/>
      <c r="CD55" s="1113"/>
      <c r="CE55" s="1113"/>
      <c r="CF55" s="1113">
        <v>3</v>
      </c>
      <c r="CG55" s="1113"/>
      <c r="CH55" s="1113"/>
      <c r="CI55" s="1113"/>
      <c r="CJ55" s="1113"/>
      <c r="CK55" s="1113"/>
      <c r="CL55" s="1113"/>
      <c r="CM55" s="1113"/>
      <c r="CN55" s="1113">
        <v>0</v>
      </c>
      <c r="CO55" s="1113"/>
      <c r="CP55" s="1113"/>
      <c r="CQ55" s="1113"/>
      <c r="CR55" s="1113"/>
      <c r="CS55" s="1113"/>
      <c r="CT55" s="1113"/>
      <c r="CU55" s="1113"/>
      <c r="CV55" s="1131"/>
      <c r="CW55" s="1113"/>
      <c r="CX55" s="1113"/>
      <c r="CY55" s="1113"/>
      <c r="CZ55" s="1113"/>
      <c r="DA55" s="1113"/>
      <c r="DB55" s="1113"/>
      <c r="DC55" s="1113"/>
    </row>
    <row r="56" spans="1:109" x14ac:dyDescent="0.15">
      <c r="A56" s="294"/>
      <c r="B56" s="84"/>
      <c r="G56" s="1114"/>
      <c r="H56" s="1114"/>
      <c r="I56" s="1114"/>
      <c r="J56" s="1114"/>
      <c r="K56" s="1130"/>
      <c r="L56" s="1130"/>
      <c r="M56" s="1130"/>
      <c r="N56" s="1130"/>
      <c r="AN56" s="1116"/>
      <c r="AO56" s="1116"/>
      <c r="AP56" s="1116"/>
      <c r="AQ56" s="1116"/>
      <c r="AR56" s="1116"/>
      <c r="AS56" s="1116"/>
      <c r="AT56" s="1116"/>
      <c r="AU56" s="1116"/>
      <c r="AV56" s="1116"/>
      <c r="AW56" s="1116"/>
      <c r="AX56" s="1116"/>
      <c r="AY56" s="1116"/>
      <c r="AZ56" s="1116"/>
      <c r="BA56" s="1116"/>
      <c r="BB56" s="1117"/>
      <c r="BC56" s="1117"/>
      <c r="BD56" s="1117"/>
      <c r="BE56" s="1117"/>
      <c r="BF56" s="1117"/>
      <c r="BG56" s="1117"/>
      <c r="BH56" s="1117"/>
      <c r="BI56" s="1117"/>
      <c r="BJ56" s="1117"/>
      <c r="BK56" s="1117"/>
      <c r="BL56" s="1117"/>
      <c r="BM56" s="1117"/>
      <c r="BN56" s="1117"/>
      <c r="BO56" s="1117"/>
      <c r="BP56" s="1113"/>
      <c r="BQ56" s="1113"/>
      <c r="BR56" s="1113"/>
      <c r="BS56" s="1113"/>
      <c r="BT56" s="1113"/>
      <c r="BU56" s="1113"/>
      <c r="BV56" s="1113"/>
      <c r="BW56" s="1113"/>
      <c r="BX56" s="1113"/>
      <c r="BY56" s="1113"/>
      <c r="BZ56" s="1113"/>
      <c r="CA56" s="1113"/>
      <c r="CB56" s="1113"/>
      <c r="CC56" s="1113"/>
      <c r="CD56" s="1113"/>
      <c r="CE56" s="1113"/>
      <c r="CF56" s="1113"/>
      <c r="CG56" s="1113"/>
      <c r="CH56" s="1113"/>
      <c r="CI56" s="1113"/>
      <c r="CJ56" s="1113"/>
      <c r="CK56" s="1113"/>
      <c r="CL56" s="1113"/>
      <c r="CM56" s="1113"/>
      <c r="CN56" s="1113"/>
      <c r="CO56" s="1113"/>
      <c r="CP56" s="1113"/>
      <c r="CQ56" s="1113"/>
      <c r="CR56" s="1113"/>
      <c r="CS56" s="1113"/>
      <c r="CT56" s="1113"/>
      <c r="CU56" s="1113"/>
      <c r="CV56" s="1113"/>
      <c r="CW56" s="1113"/>
      <c r="CX56" s="1113"/>
      <c r="CY56" s="1113"/>
      <c r="CZ56" s="1113"/>
      <c r="DA56" s="1113"/>
      <c r="DB56" s="1113"/>
      <c r="DC56" s="1113"/>
    </row>
    <row r="57" spans="1:109" s="294" customFormat="1" x14ac:dyDescent="0.15">
      <c r="B57" s="300"/>
      <c r="G57" s="1114"/>
      <c r="H57" s="1114"/>
      <c r="I57" s="1118"/>
      <c r="J57" s="1118"/>
      <c r="K57" s="1130"/>
      <c r="L57" s="1130"/>
      <c r="M57" s="1130"/>
      <c r="N57" s="1130"/>
      <c r="AM57" s="50"/>
      <c r="AN57" s="1116"/>
      <c r="AO57" s="1116"/>
      <c r="AP57" s="1116"/>
      <c r="AQ57" s="1116"/>
      <c r="AR57" s="1116"/>
      <c r="AS57" s="1116"/>
      <c r="AT57" s="1116"/>
      <c r="AU57" s="1116"/>
      <c r="AV57" s="1116"/>
      <c r="AW57" s="1116"/>
      <c r="AX57" s="1116"/>
      <c r="AY57" s="1116"/>
      <c r="AZ57" s="1116"/>
      <c r="BA57" s="1116"/>
      <c r="BB57" s="1117" t="s">
        <v>550</v>
      </c>
      <c r="BC57" s="1117"/>
      <c r="BD57" s="1117"/>
      <c r="BE57" s="1117"/>
      <c r="BF57" s="1117"/>
      <c r="BG57" s="1117"/>
      <c r="BH57" s="1117"/>
      <c r="BI57" s="1117"/>
      <c r="BJ57" s="1117"/>
      <c r="BK57" s="1117"/>
      <c r="BL57" s="1117"/>
      <c r="BM57" s="1117"/>
      <c r="BN57" s="1117"/>
      <c r="BO57" s="1117"/>
      <c r="BP57" s="1113">
        <v>59.2</v>
      </c>
      <c r="BQ57" s="1113"/>
      <c r="BR57" s="1113"/>
      <c r="BS57" s="1113"/>
      <c r="BT57" s="1113"/>
      <c r="BU57" s="1113"/>
      <c r="BV57" s="1113"/>
      <c r="BW57" s="1113"/>
      <c r="BX57" s="1113">
        <v>63.4</v>
      </c>
      <c r="BY57" s="1113"/>
      <c r="BZ57" s="1113"/>
      <c r="CA57" s="1113"/>
      <c r="CB57" s="1113"/>
      <c r="CC57" s="1113"/>
      <c r="CD57" s="1113"/>
      <c r="CE57" s="1113"/>
      <c r="CF57" s="1113">
        <v>63.3</v>
      </c>
      <c r="CG57" s="1113"/>
      <c r="CH57" s="1113"/>
      <c r="CI57" s="1113"/>
      <c r="CJ57" s="1113"/>
      <c r="CK57" s="1113"/>
      <c r="CL57" s="1113"/>
      <c r="CM57" s="1113"/>
      <c r="CN57" s="1113">
        <v>61.5</v>
      </c>
      <c r="CO57" s="1113"/>
      <c r="CP57" s="1113"/>
      <c r="CQ57" s="1113"/>
      <c r="CR57" s="1113"/>
      <c r="CS57" s="1113"/>
      <c r="CT57" s="1113"/>
      <c r="CU57" s="1113"/>
      <c r="CV57" s="1131"/>
      <c r="CW57" s="1113"/>
      <c r="CX57" s="1113"/>
      <c r="CY57" s="1113"/>
      <c r="CZ57" s="1113"/>
      <c r="DA57" s="1113"/>
      <c r="DB57" s="1113"/>
      <c r="DC57" s="1113"/>
      <c r="DD57" s="318"/>
      <c r="DE57" s="300"/>
    </row>
    <row r="58" spans="1:109" s="294" customFormat="1" x14ac:dyDescent="0.15">
      <c r="A58" s="50"/>
      <c r="B58" s="300"/>
      <c r="G58" s="1114"/>
      <c r="H58" s="1114"/>
      <c r="I58" s="1118"/>
      <c r="J58" s="1118"/>
      <c r="K58" s="1130"/>
      <c r="L58" s="1130"/>
      <c r="M58" s="1130"/>
      <c r="N58" s="1130"/>
      <c r="AM58" s="50"/>
      <c r="AN58" s="1116"/>
      <c r="AO58" s="1116"/>
      <c r="AP58" s="1116"/>
      <c r="AQ58" s="1116"/>
      <c r="AR58" s="1116"/>
      <c r="AS58" s="1116"/>
      <c r="AT58" s="1116"/>
      <c r="AU58" s="1116"/>
      <c r="AV58" s="1116"/>
      <c r="AW58" s="1116"/>
      <c r="AX58" s="1116"/>
      <c r="AY58" s="1116"/>
      <c r="AZ58" s="1116"/>
      <c r="BA58" s="1116"/>
      <c r="BB58" s="1117"/>
      <c r="BC58" s="1117"/>
      <c r="BD58" s="1117"/>
      <c r="BE58" s="1117"/>
      <c r="BF58" s="1117"/>
      <c r="BG58" s="1117"/>
      <c r="BH58" s="1117"/>
      <c r="BI58" s="1117"/>
      <c r="BJ58" s="1117"/>
      <c r="BK58" s="1117"/>
      <c r="BL58" s="1117"/>
      <c r="BM58" s="1117"/>
      <c r="BN58" s="1117"/>
      <c r="BO58" s="1117"/>
      <c r="BP58" s="1113"/>
      <c r="BQ58" s="1113"/>
      <c r="BR58" s="1113"/>
      <c r="BS58" s="1113"/>
      <c r="BT58" s="1113"/>
      <c r="BU58" s="1113"/>
      <c r="BV58" s="1113"/>
      <c r="BW58" s="1113"/>
      <c r="BX58" s="1113"/>
      <c r="BY58" s="1113"/>
      <c r="BZ58" s="1113"/>
      <c r="CA58" s="1113"/>
      <c r="CB58" s="1113"/>
      <c r="CC58" s="1113"/>
      <c r="CD58" s="1113"/>
      <c r="CE58" s="1113"/>
      <c r="CF58" s="1113"/>
      <c r="CG58" s="1113"/>
      <c r="CH58" s="1113"/>
      <c r="CI58" s="1113"/>
      <c r="CJ58" s="1113"/>
      <c r="CK58" s="1113"/>
      <c r="CL58" s="1113"/>
      <c r="CM58" s="1113"/>
      <c r="CN58" s="1113"/>
      <c r="CO58" s="1113"/>
      <c r="CP58" s="1113"/>
      <c r="CQ58" s="1113"/>
      <c r="CR58" s="1113"/>
      <c r="CS58" s="1113"/>
      <c r="CT58" s="1113"/>
      <c r="CU58" s="1113"/>
      <c r="CV58" s="1113"/>
      <c r="CW58" s="1113"/>
      <c r="CX58" s="1113"/>
      <c r="CY58" s="1113"/>
      <c r="CZ58" s="1113"/>
      <c r="DA58" s="1113"/>
      <c r="DB58" s="1113"/>
      <c r="DC58" s="1113"/>
      <c r="DD58" s="318"/>
      <c r="DE58" s="300"/>
    </row>
    <row r="59" spans="1:109" s="294" customFormat="1" x14ac:dyDescent="0.15">
      <c r="A59" s="50"/>
      <c r="B59" s="300"/>
      <c r="K59" s="310"/>
      <c r="L59" s="310"/>
      <c r="M59" s="310"/>
      <c r="N59" s="310"/>
      <c r="AQ59" s="310"/>
      <c r="AR59" s="310"/>
      <c r="AS59" s="310"/>
      <c r="AT59" s="310"/>
      <c r="BC59" s="310"/>
      <c r="BD59" s="310"/>
      <c r="BE59" s="310"/>
      <c r="BF59" s="310"/>
      <c r="BO59" s="310"/>
      <c r="BP59" s="310"/>
      <c r="BQ59" s="310"/>
      <c r="BR59" s="310"/>
      <c r="CA59" s="310"/>
      <c r="CB59" s="310"/>
      <c r="CC59" s="310"/>
      <c r="CD59" s="310"/>
      <c r="CM59" s="310"/>
      <c r="CN59" s="310"/>
      <c r="CO59" s="310"/>
      <c r="CP59" s="310"/>
      <c r="CY59" s="310"/>
      <c r="CZ59" s="310"/>
      <c r="DA59" s="310"/>
      <c r="DB59" s="310"/>
      <c r="DC59" s="310"/>
      <c r="DD59" s="318"/>
      <c r="DE59" s="300"/>
    </row>
    <row r="60" spans="1:109" s="294" customFormat="1" x14ac:dyDescent="0.15">
      <c r="A60" s="50"/>
      <c r="B60" s="300"/>
      <c r="K60" s="310"/>
      <c r="L60" s="310"/>
      <c r="M60" s="310"/>
      <c r="N60" s="310"/>
      <c r="AQ60" s="310"/>
      <c r="AR60" s="310"/>
      <c r="AS60" s="310"/>
      <c r="AT60" s="310"/>
      <c r="BC60" s="310"/>
      <c r="BD60" s="310"/>
      <c r="BE60" s="310"/>
      <c r="BF60" s="310"/>
      <c r="BO60" s="310"/>
      <c r="BP60" s="310"/>
      <c r="BQ60" s="310"/>
      <c r="BR60" s="310"/>
      <c r="CA60" s="310"/>
      <c r="CB60" s="310"/>
      <c r="CC60" s="310"/>
      <c r="CD60" s="310"/>
      <c r="CM60" s="310"/>
      <c r="CN60" s="310"/>
      <c r="CO60" s="310"/>
      <c r="CP60" s="310"/>
      <c r="CY60" s="310"/>
      <c r="CZ60" s="310"/>
      <c r="DA60" s="310"/>
      <c r="DB60" s="310"/>
      <c r="DC60" s="310"/>
      <c r="DD60" s="318"/>
      <c r="DE60" s="300"/>
    </row>
    <row r="61" spans="1:109" s="294" customFormat="1" x14ac:dyDescent="0.15">
      <c r="A61" s="50"/>
      <c r="B61" s="301"/>
      <c r="C61" s="302"/>
      <c r="D61" s="302"/>
      <c r="E61" s="302"/>
      <c r="F61" s="302"/>
      <c r="G61" s="302"/>
      <c r="H61" s="302"/>
      <c r="I61" s="302"/>
      <c r="J61" s="302"/>
      <c r="K61" s="302"/>
      <c r="L61" s="302"/>
      <c r="M61" s="314"/>
      <c r="N61" s="314"/>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14"/>
      <c r="AT61" s="314"/>
      <c r="AU61" s="302"/>
      <c r="AV61" s="302"/>
      <c r="AW61" s="302"/>
      <c r="AX61" s="302"/>
      <c r="AY61" s="302"/>
      <c r="AZ61" s="302"/>
      <c r="BA61" s="302"/>
      <c r="BB61" s="302"/>
      <c r="BC61" s="302"/>
      <c r="BD61" s="302"/>
      <c r="BE61" s="314"/>
      <c r="BF61" s="314"/>
      <c r="BG61" s="302"/>
      <c r="BH61" s="302"/>
      <c r="BI61" s="302"/>
      <c r="BJ61" s="302"/>
      <c r="BK61" s="302"/>
      <c r="BL61" s="302"/>
      <c r="BM61" s="302"/>
      <c r="BN61" s="302"/>
      <c r="BO61" s="302"/>
      <c r="BP61" s="302"/>
      <c r="BQ61" s="314"/>
      <c r="BR61" s="314"/>
      <c r="BS61" s="302"/>
      <c r="BT61" s="302"/>
      <c r="BU61" s="302"/>
      <c r="BV61" s="302"/>
      <c r="BW61" s="302"/>
      <c r="BX61" s="302"/>
      <c r="BY61" s="302"/>
      <c r="BZ61" s="302"/>
      <c r="CA61" s="302"/>
      <c r="CB61" s="302"/>
      <c r="CC61" s="314"/>
      <c r="CD61" s="314"/>
      <c r="CE61" s="302"/>
      <c r="CF61" s="302"/>
      <c r="CG61" s="302"/>
      <c r="CH61" s="302"/>
      <c r="CI61" s="302"/>
      <c r="CJ61" s="302"/>
      <c r="CK61" s="302"/>
      <c r="CL61" s="302"/>
      <c r="CM61" s="302"/>
      <c r="CN61" s="302"/>
      <c r="CO61" s="314"/>
      <c r="CP61" s="314"/>
      <c r="CQ61" s="302"/>
      <c r="CR61" s="302"/>
      <c r="CS61" s="302"/>
      <c r="CT61" s="302"/>
      <c r="CU61" s="302"/>
      <c r="CV61" s="302"/>
      <c r="CW61" s="302"/>
      <c r="CX61" s="302"/>
      <c r="CY61" s="302"/>
      <c r="CZ61" s="302"/>
      <c r="DA61" s="314"/>
      <c r="DB61" s="314"/>
      <c r="DC61" s="314"/>
      <c r="DD61" s="319"/>
      <c r="DE61" s="300"/>
    </row>
    <row r="62" spans="1:109" x14ac:dyDescent="0.15">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94"/>
    </row>
    <row r="63" spans="1:109" ht="17.25" x14ac:dyDescent="0.15">
      <c r="B63" s="92" t="s">
        <v>333</v>
      </c>
    </row>
    <row r="64" spans="1:109" x14ac:dyDescent="0.15">
      <c r="B64" s="84"/>
      <c r="G64" s="303"/>
      <c r="N64" s="316"/>
      <c r="AM64" s="303"/>
      <c r="AN64" s="303" t="s">
        <v>547</v>
      </c>
      <c r="AP64" s="294"/>
      <c r="AQ64" s="294"/>
      <c r="AR64" s="294"/>
      <c r="AY64" s="303"/>
      <c r="BA64" s="294"/>
      <c r="BB64" s="294"/>
      <c r="BC64" s="294"/>
      <c r="BK64" s="303"/>
      <c r="BM64" s="294"/>
      <c r="BN64" s="294"/>
      <c r="BO64" s="294"/>
      <c r="BW64" s="303"/>
      <c r="BY64" s="294"/>
      <c r="BZ64" s="294"/>
      <c r="CA64" s="294"/>
      <c r="CI64" s="303"/>
      <c r="CK64" s="294"/>
      <c r="CL64" s="294"/>
      <c r="CM64" s="294"/>
      <c r="CU64" s="303"/>
      <c r="CW64" s="294"/>
      <c r="CX64" s="294"/>
      <c r="CY64" s="294"/>
    </row>
    <row r="65" spans="2:107" x14ac:dyDescent="0.15">
      <c r="B65" s="84"/>
      <c r="AN65" s="1120" t="s">
        <v>552</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x14ac:dyDescent="0.15">
      <c r="B66" s="84"/>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x14ac:dyDescent="0.15">
      <c r="B67" s="84"/>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x14ac:dyDescent="0.15">
      <c r="B68" s="84"/>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x14ac:dyDescent="0.15">
      <c r="B69" s="84"/>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x14ac:dyDescent="0.15">
      <c r="B70" s="84"/>
      <c r="H70" s="306"/>
      <c r="I70" s="306"/>
      <c r="J70" s="308"/>
      <c r="K70" s="308"/>
      <c r="L70" s="312"/>
      <c r="M70" s="308"/>
      <c r="N70" s="312"/>
      <c r="AN70" s="305"/>
      <c r="AO70" s="305"/>
      <c r="AP70" s="305"/>
      <c r="AZ70" s="305"/>
      <c r="BA70" s="305"/>
      <c r="BB70" s="305"/>
      <c r="BL70" s="305"/>
      <c r="BM70" s="305"/>
      <c r="BN70" s="305"/>
      <c r="BX70" s="305"/>
      <c r="BY70" s="305"/>
      <c r="BZ70" s="305"/>
      <c r="CJ70" s="305"/>
      <c r="CK70" s="305"/>
      <c r="CL70" s="305"/>
      <c r="CV70" s="305"/>
      <c r="CW70" s="305"/>
      <c r="CX70" s="305"/>
    </row>
    <row r="71" spans="2:107" x14ac:dyDescent="0.15">
      <c r="B71" s="84"/>
      <c r="G71" s="304"/>
      <c r="I71" s="307"/>
      <c r="J71" s="308"/>
      <c r="K71" s="308"/>
      <c r="L71" s="312"/>
      <c r="M71" s="308"/>
      <c r="N71" s="312"/>
      <c r="AM71" s="304"/>
      <c r="AN71" s="50" t="s">
        <v>171</v>
      </c>
    </row>
    <row r="72" spans="2:107" x14ac:dyDescent="0.15">
      <c r="B72" s="84"/>
      <c r="G72" s="1114"/>
      <c r="H72" s="1114"/>
      <c r="I72" s="1114"/>
      <c r="J72" s="1114"/>
      <c r="K72" s="309"/>
      <c r="L72" s="309"/>
      <c r="M72" s="313"/>
      <c r="N72" s="313"/>
      <c r="AN72" s="1133"/>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60"/>
      <c r="BP72" s="1116" t="s">
        <v>451</v>
      </c>
      <c r="BQ72" s="1116"/>
      <c r="BR72" s="1116"/>
      <c r="BS72" s="1116"/>
      <c r="BT72" s="1116"/>
      <c r="BU72" s="1116"/>
      <c r="BV72" s="1116"/>
      <c r="BW72" s="1116"/>
      <c r="BX72" s="1116" t="s">
        <v>529</v>
      </c>
      <c r="BY72" s="1116"/>
      <c r="BZ72" s="1116"/>
      <c r="CA72" s="1116"/>
      <c r="CB72" s="1116"/>
      <c r="CC72" s="1116"/>
      <c r="CD72" s="1116"/>
      <c r="CE72" s="1116"/>
      <c r="CF72" s="1116" t="s">
        <v>530</v>
      </c>
      <c r="CG72" s="1116"/>
      <c r="CH72" s="1116"/>
      <c r="CI72" s="1116"/>
      <c r="CJ72" s="1116"/>
      <c r="CK72" s="1116"/>
      <c r="CL72" s="1116"/>
      <c r="CM72" s="1116"/>
      <c r="CN72" s="1116" t="s">
        <v>306</v>
      </c>
      <c r="CO72" s="1116"/>
      <c r="CP72" s="1116"/>
      <c r="CQ72" s="1116"/>
      <c r="CR72" s="1116"/>
      <c r="CS72" s="1116"/>
      <c r="CT72" s="1116"/>
      <c r="CU72" s="1116"/>
      <c r="CV72" s="1116" t="s">
        <v>531</v>
      </c>
      <c r="CW72" s="1116"/>
      <c r="CX72" s="1116"/>
      <c r="CY72" s="1116"/>
      <c r="CZ72" s="1116"/>
      <c r="DA72" s="1116"/>
      <c r="DB72" s="1116"/>
      <c r="DC72" s="1116"/>
    </row>
    <row r="73" spans="2:107" x14ac:dyDescent="0.15">
      <c r="B73" s="84"/>
      <c r="G73" s="1129"/>
      <c r="H73" s="1129"/>
      <c r="I73" s="1129"/>
      <c r="J73" s="1129"/>
      <c r="K73" s="1115"/>
      <c r="L73" s="1115"/>
      <c r="M73" s="1115"/>
      <c r="N73" s="1115"/>
      <c r="AM73" s="305"/>
      <c r="AN73" s="1117" t="s">
        <v>548</v>
      </c>
      <c r="AO73" s="1117"/>
      <c r="AP73" s="1117"/>
      <c r="AQ73" s="1117"/>
      <c r="AR73" s="1117"/>
      <c r="AS73" s="1117"/>
      <c r="AT73" s="1117"/>
      <c r="AU73" s="1117"/>
      <c r="AV73" s="1117"/>
      <c r="AW73" s="1117"/>
      <c r="AX73" s="1117"/>
      <c r="AY73" s="1117"/>
      <c r="AZ73" s="1117"/>
      <c r="BA73" s="1117"/>
      <c r="BB73" s="1117" t="s">
        <v>549</v>
      </c>
      <c r="BC73" s="1117"/>
      <c r="BD73" s="1117"/>
      <c r="BE73" s="1117"/>
      <c r="BF73" s="1117"/>
      <c r="BG73" s="1117"/>
      <c r="BH73" s="1117"/>
      <c r="BI73" s="1117"/>
      <c r="BJ73" s="1117"/>
      <c r="BK73" s="1117"/>
      <c r="BL73" s="1117"/>
      <c r="BM73" s="1117"/>
      <c r="BN73" s="1117"/>
      <c r="BO73" s="1117"/>
      <c r="BP73" s="1113"/>
      <c r="BQ73" s="1113"/>
      <c r="BR73" s="1113"/>
      <c r="BS73" s="1113"/>
      <c r="BT73" s="1113"/>
      <c r="BU73" s="1113"/>
      <c r="BV73" s="1113"/>
      <c r="BW73" s="1113"/>
      <c r="BX73" s="1113"/>
      <c r="BY73" s="1113"/>
      <c r="BZ73" s="1113"/>
      <c r="CA73" s="1113"/>
      <c r="CB73" s="1113"/>
      <c r="CC73" s="1113"/>
      <c r="CD73" s="1113"/>
      <c r="CE73" s="1113"/>
      <c r="CF73" s="1113"/>
      <c r="CG73" s="1113"/>
      <c r="CH73" s="1113"/>
      <c r="CI73" s="1113"/>
      <c r="CJ73" s="1113"/>
      <c r="CK73" s="1113"/>
      <c r="CL73" s="1113"/>
      <c r="CM73" s="1113"/>
      <c r="CN73" s="1113"/>
      <c r="CO73" s="1113"/>
      <c r="CP73" s="1113"/>
      <c r="CQ73" s="1113"/>
      <c r="CR73" s="1113"/>
      <c r="CS73" s="1113"/>
      <c r="CT73" s="1113"/>
      <c r="CU73" s="1113"/>
      <c r="CV73" s="1113">
        <v>8.8000000000000007</v>
      </c>
      <c r="CW73" s="1113"/>
      <c r="CX73" s="1113"/>
      <c r="CY73" s="1113"/>
      <c r="CZ73" s="1113"/>
      <c r="DA73" s="1113"/>
      <c r="DB73" s="1113"/>
      <c r="DC73" s="1113"/>
    </row>
    <row r="74" spans="2:107" x14ac:dyDescent="0.15">
      <c r="B74" s="84"/>
      <c r="G74" s="1129"/>
      <c r="H74" s="1129"/>
      <c r="I74" s="1129"/>
      <c r="J74" s="1129"/>
      <c r="K74" s="1115"/>
      <c r="L74" s="1115"/>
      <c r="M74" s="1115"/>
      <c r="N74" s="1115"/>
      <c r="AM74" s="305"/>
      <c r="AN74" s="1117"/>
      <c r="AO74" s="1117"/>
      <c r="AP74" s="1117"/>
      <c r="AQ74" s="1117"/>
      <c r="AR74" s="1117"/>
      <c r="AS74" s="1117"/>
      <c r="AT74" s="1117"/>
      <c r="AU74" s="1117"/>
      <c r="AV74" s="1117"/>
      <c r="AW74" s="1117"/>
      <c r="AX74" s="1117"/>
      <c r="AY74" s="1117"/>
      <c r="AZ74" s="1117"/>
      <c r="BA74" s="1117"/>
      <c r="BB74" s="1117"/>
      <c r="BC74" s="1117"/>
      <c r="BD74" s="1117"/>
      <c r="BE74" s="1117"/>
      <c r="BF74" s="1117"/>
      <c r="BG74" s="1117"/>
      <c r="BH74" s="1117"/>
      <c r="BI74" s="1117"/>
      <c r="BJ74" s="1117"/>
      <c r="BK74" s="1117"/>
      <c r="BL74" s="1117"/>
      <c r="BM74" s="1117"/>
      <c r="BN74" s="1117"/>
      <c r="BO74" s="1117"/>
      <c r="BP74" s="1113"/>
      <c r="BQ74" s="1113"/>
      <c r="BR74" s="1113"/>
      <c r="BS74" s="1113"/>
      <c r="BT74" s="1113"/>
      <c r="BU74" s="1113"/>
      <c r="BV74" s="1113"/>
      <c r="BW74" s="1113"/>
      <c r="BX74" s="1113"/>
      <c r="BY74" s="1113"/>
      <c r="BZ74" s="1113"/>
      <c r="CA74" s="1113"/>
      <c r="CB74" s="1113"/>
      <c r="CC74" s="1113"/>
      <c r="CD74" s="1113"/>
      <c r="CE74" s="1113"/>
      <c r="CF74" s="1113"/>
      <c r="CG74" s="1113"/>
      <c r="CH74" s="1113"/>
      <c r="CI74" s="1113"/>
      <c r="CJ74" s="1113"/>
      <c r="CK74" s="1113"/>
      <c r="CL74" s="1113"/>
      <c r="CM74" s="1113"/>
      <c r="CN74" s="1113"/>
      <c r="CO74" s="1113"/>
      <c r="CP74" s="1113"/>
      <c r="CQ74" s="1113"/>
      <c r="CR74" s="1113"/>
      <c r="CS74" s="1113"/>
      <c r="CT74" s="1113"/>
      <c r="CU74" s="1113"/>
      <c r="CV74" s="1113"/>
      <c r="CW74" s="1113"/>
      <c r="CX74" s="1113"/>
      <c r="CY74" s="1113"/>
      <c r="CZ74" s="1113"/>
      <c r="DA74" s="1113"/>
      <c r="DB74" s="1113"/>
      <c r="DC74" s="1113"/>
    </row>
    <row r="75" spans="2:107" x14ac:dyDescent="0.15">
      <c r="B75" s="84"/>
      <c r="G75" s="1129"/>
      <c r="H75" s="1129"/>
      <c r="I75" s="1114"/>
      <c r="J75" s="1114"/>
      <c r="K75" s="1130"/>
      <c r="L75" s="1130"/>
      <c r="M75" s="1130"/>
      <c r="N75" s="1130"/>
      <c r="AM75" s="305"/>
      <c r="AN75" s="1117"/>
      <c r="AO75" s="1117"/>
      <c r="AP75" s="1117"/>
      <c r="AQ75" s="1117"/>
      <c r="AR75" s="1117"/>
      <c r="AS75" s="1117"/>
      <c r="AT75" s="1117"/>
      <c r="AU75" s="1117"/>
      <c r="AV75" s="1117"/>
      <c r="AW75" s="1117"/>
      <c r="AX75" s="1117"/>
      <c r="AY75" s="1117"/>
      <c r="AZ75" s="1117"/>
      <c r="BA75" s="1117"/>
      <c r="BB75" s="1117" t="s">
        <v>416</v>
      </c>
      <c r="BC75" s="1117"/>
      <c r="BD75" s="1117"/>
      <c r="BE75" s="1117"/>
      <c r="BF75" s="1117"/>
      <c r="BG75" s="1117"/>
      <c r="BH75" s="1117"/>
      <c r="BI75" s="1117"/>
      <c r="BJ75" s="1117"/>
      <c r="BK75" s="1117"/>
      <c r="BL75" s="1117"/>
      <c r="BM75" s="1117"/>
      <c r="BN75" s="1117"/>
      <c r="BO75" s="1117"/>
      <c r="BP75" s="1113">
        <v>8.1999999999999993</v>
      </c>
      <c r="BQ75" s="1113"/>
      <c r="BR75" s="1113"/>
      <c r="BS75" s="1113"/>
      <c r="BT75" s="1113"/>
      <c r="BU75" s="1113"/>
      <c r="BV75" s="1113"/>
      <c r="BW75" s="1113"/>
      <c r="BX75" s="1113">
        <v>8.8000000000000007</v>
      </c>
      <c r="BY75" s="1113"/>
      <c r="BZ75" s="1113"/>
      <c r="CA75" s="1113"/>
      <c r="CB75" s="1113"/>
      <c r="CC75" s="1113"/>
      <c r="CD75" s="1113"/>
      <c r="CE75" s="1113"/>
      <c r="CF75" s="1113">
        <v>8.6999999999999993</v>
      </c>
      <c r="CG75" s="1113"/>
      <c r="CH75" s="1113"/>
      <c r="CI75" s="1113"/>
      <c r="CJ75" s="1113"/>
      <c r="CK75" s="1113"/>
      <c r="CL75" s="1113"/>
      <c r="CM75" s="1113"/>
      <c r="CN75" s="1113">
        <v>8.6</v>
      </c>
      <c r="CO75" s="1113"/>
      <c r="CP75" s="1113"/>
      <c r="CQ75" s="1113"/>
      <c r="CR75" s="1113"/>
      <c r="CS75" s="1113"/>
      <c r="CT75" s="1113"/>
      <c r="CU75" s="1113"/>
      <c r="CV75" s="1113">
        <v>7.6</v>
      </c>
      <c r="CW75" s="1113"/>
      <c r="CX75" s="1113"/>
      <c r="CY75" s="1113"/>
      <c r="CZ75" s="1113"/>
      <c r="DA75" s="1113"/>
      <c r="DB75" s="1113"/>
      <c r="DC75" s="1113"/>
    </row>
    <row r="76" spans="2:107" x14ac:dyDescent="0.15">
      <c r="B76" s="84"/>
      <c r="G76" s="1129"/>
      <c r="H76" s="1129"/>
      <c r="I76" s="1114"/>
      <c r="J76" s="1114"/>
      <c r="K76" s="1130"/>
      <c r="L76" s="1130"/>
      <c r="M76" s="1130"/>
      <c r="N76" s="1130"/>
      <c r="AM76" s="305"/>
      <c r="AN76" s="1117"/>
      <c r="AO76" s="1117"/>
      <c r="AP76" s="1117"/>
      <c r="AQ76" s="1117"/>
      <c r="AR76" s="1117"/>
      <c r="AS76" s="1117"/>
      <c r="AT76" s="1117"/>
      <c r="AU76" s="1117"/>
      <c r="AV76" s="1117"/>
      <c r="AW76" s="1117"/>
      <c r="AX76" s="1117"/>
      <c r="AY76" s="1117"/>
      <c r="AZ76" s="1117"/>
      <c r="BA76" s="1117"/>
      <c r="BB76" s="1117"/>
      <c r="BC76" s="1117"/>
      <c r="BD76" s="1117"/>
      <c r="BE76" s="1117"/>
      <c r="BF76" s="1117"/>
      <c r="BG76" s="1117"/>
      <c r="BH76" s="1117"/>
      <c r="BI76" s="1117"/>
      <c r="BJ76" s="1117"/>
      <c r="BK76" s="1117"/>
      <c r="BL76" s="1117"/>
      <c r="BM76" s="1117"/>
      <c r="BN76" s="1117"/>
      <c r="BO76" s="1117"/>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113"/>
      <c r="DC76" s="1113"/>
    </row>
    <row r="77" spans="2:107" x14ac:dyDescent="0.15">
      <c r="B77" s="84"/>
      <c r="G77" s="1114"/>
      <c r="H77" s="1114"/>
      <c r="I77" s="1114"/>
      <c r="J77" s="1114"/>
      <c r="K77" s="1115"/>
      <c r="L77" s="1115"/>
      <c r="M77" s="1115"/>
      <c r="N77" s="1115"/>
      <c r="AN77" s="1116" t="s">
        <v>67</v>
      </c>
      <c r="AO77" s="1116"/>
      <c r="AP77" s="1116"/>
      <c r="AQ77" s="1116"/>
      <c r="AR77" s="1116"/>
      <c r="AS77" s="1116"/>
      <c r="AT77" s="1116"/>
      <c r="AU77" s="1116"/>
      <c r="AV77" s="1116"/>
      <c r="AW77" s="1116"/>
      <c r="AX77" s="1116"/>
      <c r="AY77" s="1116"/>
      <c r="AZ77" s="1116"/>
      <c r="BA77" s="1116"/>
      <c r="BB77" s="1117" t="s">
        <v>549</v>
      </c>
      <c r="BC77" s="1117"/>
      <c r="BD77" s="1117"/>
      <c r="BE77" s="1117"/>
      <c r="BF77" s="1117"/>
      <c r="BG77" s="1117"/>
      <c r="BH77" s="1117"/>
      <c r="BI77" s="1117"/>
      <c r="BJ77" s="1117"/>
      <c r="BK77" s="1117"/>
      <c r="BL77" s="1117"/>
      <c r="BM77" s="1117"/>
      <c r="BN77" s="1117"/>
      <c r="BO77" s="1117"/>
      <c r="BP77" s="1113">
        <v>23.4</v>
      </c>
      <c r="BQ77" s="1113"/>
      <c r="BR77" s="1113"/>
      <c r="BS77" s="1113"/>
      <c r="BT77" s="1113"/>
      <c r="BU77" s="1113"/>
      <c r="BV77" s="1113"/>
      <c r="BW77" s="1113"/>
      <c r="BX77" s="1113">
        <v>7.6</v>
      </c>
      <c r="BY77" s="1113"/>
      <c r="BZ77" s="1113"/>
      <c r="CA77" s="1113"/>
      <c r="CB77" s="1113"/>
      <c r="CC77" s="1113"/>
      <c r="CD77" s="1113"/>
      <c r="CE77" s="1113"/>
      <c r="CF77" s="1113">
        <v>3</v>
      </c>
      <c r="CG77" s="1113"/>
      <c r="CH77" s="1113"/>
      <c r="CI77" s="1113"/>
      <c r="CJ77" s="1113"/>
      <c r="CK77" s="1113"/>
      <c r="CL77" s="1113"/>
      <c r="CM77" s="1113"/>
      <c r="CN77" s="1113">
        <v>0</v>
      </c>
      <c r="CO77" s="1113"/>
      <c r="CP77" s="1113"/>
      <c r="CQ77" s="1113"/>
      <c r="CR77" s="1113"/>
      <c r="CS77" s="1113"/>
      <c r="CT77" s="1113"/>
      <c r="CU77" s="1113"/>
      <c r="CV77" s="1113">
        <v>0</v>
      </c>
      <c r="CW77" s="1113"/>
      <c r="CX77" s="1113"/>
      <c r="CY77" s="1113"/>
      <c r="CZ77" s="1113"/>
      <c r="DA77" s="1113"/>
      <c r="DB77" s="1113"/>
      <c r="DC77" s="1113"/>
    </row>
    <row r="78" spans="2:107" x14ac:dyDescent="0.15">
      <c r="B78" s="84"/>
      <c r="G78" s="1114"/>
      <c r="H78" s="1114"/>
      <c r="I78" s="1114"/>
      <c r="J78" s="1114"/>
      <c r="K78" s="1115"/>
      <c r="L78" s="1115"/>
      <c r="M78" s="1115"/>
      <c r="N78" s="1115"/>
      <c r="AN78" s="1116"/>
      <c r="AO78" s="1116"/>
      <c r="AP78" s="1116"/>
      <c r="AQ78" s="1116"/>
      <c r="AR78" s="1116"/>
      <c r="AS78" s="1116"/>
      <c r="AT78" s="1116"/>
      <c r="AU78" s="1116"/>
      <c r="AV78" s="1116"/>
      <c r="AW78" s="1116"/>
      <c r="AX78" s="1116"/>
      <c r="AY78" s="1116"/>
      <c r="AZ78" s="1116"/>
      <c r="BA78" s="1116"/>
      <c r="BB78" s="1117"/>
      <c r="BC78" s="1117"/>
      <c r="BD78" s="1117"/>
      <c r="BE78" s="1117"/>
      <c r="BF78" s="1117"/>
      <c r="BG78" s="1117"/>
      <c r="BH78" s="1117"/>
      <c r="BI78" s="1117"/>
      <c r="BJ78" s="1117"/>
      <c r="BK78" s="1117"/>
      <c r="BL78" s="1117"/>
      <c r="BM78" s="1117"/>
      <c r="BN78" s="1117"/>
      <c r="BO78" s="1117"/>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113"/>
      <c r="DC78" s="1113"/>
    </row>
    <row r="79" spans="2:107" x14ac:dyDescent="0.15">
      <c r="B79" s="84"/>
      <c r="G79" s="1114"/>
      <c r="H79" s="1114"/>
      <c r="I79" s="1118"/>
      <c r="J79" s="1118"/>
      <c r="K79" s="1119"/>
      <c r="L79" s="1119"/>
      <c r="M79" s="1119"/>
      <c r="N79" s="1119"/>
      <c r="AN79" s="1116"/>
      <c r="AO79" s="1116"/>
      <c r="AP79" s="1116"/>
      <c r="AQ79" s="1116"/>
      <c r="AR79" s="1116"/>
      <c r="AS79" s="1116"/>
      <c r="AT79" s="1116"/>
      <c r="AU79" s="1116"/>
      <c r="AV79" s="1116"/>
      <c r="AW79" s="1116"/>
      <c r="AX79" s="1116"/>
      <c r="AY79" s="1116"/>
      <c r="AZ79" s="1116"/>
      <c r="BA79" s="1116"/>
      <c r="BB79" s="1117" t="s">
        <v>416</v>
      </c>
      <c r="BC79" s="1117"/>
      <c r="BD79" s="1117"/>
      <c r="BE79" s="1117"/>
      <c r="BF79" s="1117"/>
      <c r="BG79" s="1117"/>
      <c r="BH79" s="1117"/>
      <c r="BI79" s="1117"/>
      <c r="BJ79" s="1117"/>
      <c r="BK79" s="1117"/>
      <c r="BL79" s="1117"/>
      <c r="BM79" s="1117"/>
      <c r="BN79" s="1117"/>
      <c r="BO79" s="1117"/>
      <c r="BP79" s="1113">
        <v>8.5</v>
      </c>
      <c r="BQ79" s="1113"/>
      <c r="BR79" s="1113"/>
      <c r="BS79" s="1113"/>
      <c r="BT79" s="1113"/>
      <c r="BU79" s="1113"/>
      <c r="BV79" s="1113"/>
      <c r="BW79" s="1113"/>
      <c r="BX79" s="1113">
        <v>8.6</v>
      </c>
      <c r="BY79" s="1113"/>
      <c r="BZ79" s="1113"/>
      <c r="CA79" s="1113"/>
      <c r="CB79" s="1113"/>
      <c r="CC79" s="1113"/>
      <c r="CD79" s="1113"/>
      <c r="CE79" s="1113"/>
      <c r="CF79" s="1113">
        <v>8.8000000000000007</v>
      </c>
      <c r="CG79" s="1113"/>
      <c r="CH79" s="1113"/>
      <c r="CI79" s="1113"/>
      <c r="CJ79" s="1113"/>
      <c r="CK79" s="1113"/>
      <c r="CL79" s="1113"/>
      <c r="CM79" s="1113"/>
      <c r="CN79" s="1113">
        <v>8</v>
      </c>
      <c r="CO79" s="1113"/>
      <c r="CP79" s="1113"/>
      <c r="CQ79" s="1113"/>
      <c r="CR79" s="1113"/>
      <c r="CS79" s="1113"/>
      <c r="CT79" s="1113"/>
      <c r="CU79" s="1113"/>
      <c r="CV79" s="1113">
        <v>6.6</v>
      </c>
      <c r="CW79" s="1113"/>
      <c r="CX79" s="1113"/>
      <c r="CY79" s="1113"/>
      <c r="CZ79" s="1113"/>
      <c r="DA79" s="1113"/>
      <c r="DB79" s="1113"/>
      <c r="DC79" s="1113"/>
    </row>
    <row r="80" spans="2:107" x14ac:dyDescent="0.15">
      <c r="B80" s="84"/>
      <c r="G80" s="1114"/>
      <c r="H80" s="1114"/>
      <c r="I80" s="1118"/>
      <c r="J80" s="1118"/>
      <c r="K80" s="1119"/>
      <c r="L80" s="1119"/>
      <c r="M80" s="1119"/>
      <c r="N80" s="1119"/>
      <c r="AN80" s="1116"/>
      <c r="AO80" s="1116"/>
      <c r="AP80" s="1116"/>
      <c r="AQ80" s="1116"/>
      <c r="AR80" s="1116"/>
      <c r="AS80" s="1116"/>
      <c r="AT80" s="1116"/>
      <c r="AU80" s="1116"/>
      <c r="AV80" s="1116"/>
      <c r="AW80" s="1116"/>
      <c r="AX80" s="1116"/>
      <c r="AY80" s="1116"/>
      <c r="AZ80" s="1116"/>
      <c r="BA80" s="1116"/>
      <c r="BB80" s="1117"/>
      <c r="BC80" s="1117"/>
      <c r="BD80" s="1117"/>
      <c r="BE80" s="1117"/>
      <c r="BF80" s="1117"/>
      <c r="BG80" s="1117"/>
      <c r="BH80" s="1117"/>
      <c r="BI80" s="1117"/>
      <c r="BJ80" s="1117"/>
      <c r="BK80" s="1117"/>
      <c r="BL80" s="1117"/>
      <c r="BM80" s="1117"/>
      <c r="BN80" s="1117"/>
      <c r="BO80" s="1117"/>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113"/>
      <c r="DC80" s="1113"/>
    </row>
    <row r="81" spans="2:109" x14ac:dyDescent="0.15">
      <c r="B81" s="84"/>
    </row>
    <row r="82" spans="2:109" ht="17.25" x14ac:dyDescent="0.15">
      <c r="B82" s="84"/>
      <c r="K82" s="311"/>
      <c r="L82" s="311"/>
      <c r="M82" s="311"/>
      <c r="N82" s="311"/>
      <c r="AQ82" s="311"/>
      <c r="AR82" s="311"/>
      <c r="AS82" s="311"/>
      <c r="AT82" s="311"/>
      <c r="BC82" s="311"/>
      <c r="BD82" s="311"/>
      <c r="BE82" s="311"/>
      <c r="BF82" s="311"/>
      <c r="BO82" s="311"/>
      <c r="BP82" s="311"/>
      <c r="BQ82" s="311"/>
      <c r="BR82" s="311"/>
      <c r="CA82" s="311"/>
      <c r="CB82" s="311"/>
      <c r="CC82" s="311"/>
      <c r="CD82" s="311"/>
      <c r="CM82" s="311"/>
      <c r="CN82" s="311"/>
      <c r="CO82" s="311"/>
      <c r="CP82" s="311"/>
      <c r="CY82" s="311"/>
      <c r="CZ82" s="311"/>
      <c r="DA82" s="311"/>
      <c r="DB82" s="311"/>
      <c r="DC82" s="311"/>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mMnNUWl5ZCBhny+zvZRALJoAx+mamTbdzJaRi5+v6S6R9lQ8WujyMuA7CtqqlIhr6DwtEJhDgP7jW2YC+HQc6Q==" saltValue="DnwECV4J3E7JOw0d/ZAff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40" zoomScaleNormal="40"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106</v>
      </c>
    </row>
  </sheetData>
  <sheetProtection algorithmName="SHA-512" hashValue="fu9/w3bzevcPbK5Xaqe426Yql2u4ALbSO0fafeAus6vqqDn6g3Msh0rAO9g9DZGSdP6KSyeCjpuH2e8/0cp3uA==" saltValue="ksmK8Xw1oSVcf6/gHp+WM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106</v>
      </c>
    </row>
  </sheetData>
  <sheetProtection algorithmName="SHA-512" hashValue="TVvOqaBO1gmIDG8pp1Cg6/+2U9WNOQ9EnCW2NxwIbQGPkKMd3sAzx5T4qWbvAciQo9TYBxz21NABZYmgc7Gp3w==" saltValue="nXu2QbGHCVGH4/e7CJhw6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320" customWidth="1"/>
    <col min="2" max="8" width="13.375" style="320" customWidth="1"/>
    <col min="9" max="16384" width="11.125" style="320"/>
  </cols>
  <sheetData>
    <row r="1" spans="1:8" x14ac:dyDescent="0.15">
      <c r="A1" s="101"/>
      <c r="B1" s="107"/>
      <c r="C1" s="111"/>
      <c r="D1" s="117"/>
      <c r="E1" s="127"/>
      <c r="F1" s="127"/>
      <c r="G1" s="127"/>
      <c r="H1" s="161"/>
    </row>
    <row r="2" spans="1:8" x14ac:dyDescent="0.15">
      <c r="A2" s="102"/>
      <c r="B2" s="108"/>
      <c r="C2" s="327"/>
      <c r="D2" s="118" t="s">
        <v>88</v>
      </c>
      <c r="E2" s="128"/>
      <c r="F2" s="335" t="s">
        <v>528</v>
      </c>
      <c r="G2" s="152"/>
      <c r="H2" s="162"/>
    </row>
    <row r="3" spans="1:8" x14ac:dyDescent="0.15">
      <c r="A3" s="118" t="s">
        <v>238</v>
      </c>
      <c r="B3" s="110"/>
      <c r="C3" s="328"/>
      <c r="D3" s="331">
        <v>207889</v>
      </c>
      <c r="E3" s="333"/>
      <c r="F3" s="336">
        <v>116162</v>
      </c>
      <c r="G3" s="338"/>
      <c r="H3" s="341"/>
    </row>
    <row r="4" spans="1:8" x14ac:dyDescent="0.15">
      <c r="A4" s="103"/>
      <c r="B4" s="109"/>
      <c r="C4" s="329"/>
      <c r="D4" s="332">
        <v>87433</v>
      </c>
      <c r="E4" s="334"/>
      <c r="F4" s="337">
        <v>61562</v>
      </c>
      <c r="G4" s="339"/>
      <c r="H4" s="342"/>
    </row>
    <row r="5" spans="1:8" x14ac:dyDescent="0.15">
      <c r="A5" s="118" t="s">
        <v>508</v>
      </c>
      <c r="B5" s="110"/>
      <c r="C5" s="328"/>
      <c r="D5" s="331">
        <v>125865</v>
      </c>
      <c r="E5" s="333"/>
      <c r="F5" s="336">
        <v>121449</v>
      </c>
      <c r="G5" s="338"/>
      <c r="H5" s="341"/>
    </row>
    <row r="6" spans="1:8" x14ac:dyDescent="0.15">
      <c r="A6" s="103"/>
      <c r="B6" s="109"/>
      <c r="C6" s="329"/>
      <c r="D6" s="332">
        <v>61104</v>
      </c>
      <c r="E6" s="334"/>
      <c r="F6" s="337">
        <v>62922</v>
      </c>
      <c r="G6" s="339"/>
      <c r="H6" s="342"/>
    </row>
    <row r="7" spans="1:8" x14ac:dyDescent="0.15">
      <c r="A7" s="118" t="s">
        <v>527</v>
      </c>
      <c r="B7" s="110"/>
      <c r="C7" s="328"/>
      <c r="D7" s="331">
        <v>338698</v>
      </c>
      <c r="E7" s="333"/>
      <c r="F7" s="336">
        <v>145139</v>
      </c>
      <c r="G7" s="338"/>
      <c r="H7" s="341"/>
    </row>
    <row r="8" spans="1:8" x14ac:dyDescent="0.15">
      <c r="A8" s="103"/>
      <c r="B8" s="109"/>
      <c r="C8" s="329"/>
      <c r="D8" s="332">
        <v>202020</v>
      </c>
      <c r="E8" s="334"/>
      <c r="F8" s="337">
        <v>83762</v>
      </c>
      <c r="G8" s="339"/>
      <c r="H8" s="342"/>
    </row>
    <row r="9" spans="1:8" x14ac:dyDescent="0.15">
      <c r="A9" s="118" t="s">
        <v>482</v>
      </c>
      <c r="B9" s="110"/>
      <c r="C9" s="328"/>
      <c r="D9" s="331">
        <v>189180</v>
      </c>
      <c r="E9" s="333"/>
      <c r="F9" s="336">
        <v>332350</v>
      </c>
      <c r="G9" s="338"/>
      <c r="H9" s="341"/>
    </row>
    <row r="10" spans="1:8" x14ac:dyDescent="0.15">
      <c r="A10" s="103"/>
      <c r="B10" s="109"/>
      <c r="C10" s="329"/>
      <c r="D10" s="332">
        <v>72038</v>
      </c>
      <c r="E10" s="334"/>
      <c r="F10" s="337">
        <v>200453</v>
      </c>
      <c r="G10" s="339"/>
      <c r="H10" s="342"/>
    </row>
    <row r="11" spans="1:8" x14ac:dyDescent="0.15">
      <c r="A11" s="118" t="s">
        <v>321</v>
      </c>
      <c r="B11" s="110"/>
      <c r="C11" s="328"/>
      <c r="D11" s="331">
        <v>456808</v>
      </c>
      <c r="E11" s="333"/>
      <c r="F11" s="336">
        <v>362690</v>
      </c>
      <c r="G11" s="338"/>
      <c r="H11" s="341"/>
    </row>
    <row r="12" spans="1:8" x14ac:dyDescent="0.15">
      <c r="A12" s="103"/>
      <c r="B12" s="109"/>
      <c r="C12" s="330"/>
      <c r="D12" s="332">
        <v>333949</v>
      </c>
      <c r="E12" s="334"/>
      <c r="F12" s="337">
        <v>172580</v>
      </c>
      <c r="G12" s="339"/>
      <c r="H12" s="342"/>
    </row>
    <row r="13" spans="1:8" x14ac:dyDescent="0.15">
      <c r="A13" s="118"/>
      <c r="B13" s="110"/>
      <c r="C13" s="328"/>
      <c r="D13" s="331">
        <v>263688</v>
      </c>
      <c r="E13" s="333"/>
      <c r="F13" s="336">
        <v>215558</v>
      </c>
      <c r="G13" s="340"/>
      <c r="H13" s="341"/>
    </row>
    <row r="14" spans="1:8" x14ac:dyDescent="0.15">
      <c r="A14" s="103"/>
      <c r="B14" s="109"/>
      <c r="C14" s="329"/>
      <c r="D14" s="332">
        <v>151309</v>
      </c>
      <c r="E14" s="334"/>
      <c r="F14" s="337">
        <v>116256</v>
      </c>
      <c r="G14" s="339"/>
      <c r="H14" s="342"/>
    </row>
    <row r="17" spans="1:11" x14ac:dyDescent="0.15">
      <c r="A17" s="320" t="s">
        <v>24</v>
      </c>
    </row>
    <row r="18" spans="1:11" x14ac:dyDescent="0.15">
      <c r="A18" s="321"/>
      <c r="B18" s="321" t="str">
        <f>実質収支比率等に係る経年分析!F$46</f>
        <v>H29</v>
      </c>
      <c r="C18" s="321" t="str">
        <f>実質収支比率等に係る経年分析!G$46</f>
        <v>H30</v>
      </c>
      <c r="D18" s="321" t="str">
        <f>実質収支比率等に係る経年分析!H$46</f>
        <v>R01</v>
      </c>
      <c r="E18" s="321" t="str">
        <f>実質収支比率等に係る経年分析!I$46</f>
        <v>R02</v>
      </c>
      <c r="F18" s="321" t="str">
        <f>実質収支比率等に係る経年分析!J$46</f>
        <v>R03</v>
      </c>
    </row>
    <row r="19" spans="1:11" x14ac:dyDescent="0.15">
      <c r="A19" s="321" t="s">
        <v>95</v>
      </c>
      <c r="B19" s="321">
        <f>ROUND(VALUE(SUBSTITUTE(実質収支比率等に係る経年分析!F$48,"▲","-")),2)</f>
        <v>2.08</v>
      </c>
      <c r="C19" s="321">
        <f>ROUND(VALUE(SUBSTITUTE(実質収支比率等に係る経年分析!G$48,"▲","-")),2)</f>
        <v>1.97</v>
      </c>
      <c r="D19" s="321">
        <f>ROUND(VALUE(SUBSTITUTE(実質収支比率等に係る経年分析!H$48,"▲","-")),2)</f>
        <v>1.81</v>
      </c>
      <c r="E19" s="321">
        <f>ROUND(VALUE(SUBSTITUTE(実質収支比率等に係る経年分析!I$48,"▲","-")),2)</f>
        <v>1.61</v>
      </c>
      <c r="F19" s="321">
        <f>ROUND(VALUE(SUBSTITUTE(実質収支比率等に係る経年分析!J$48,"▲","-")),2)</f>
        <v>1.43</v>
      </c>
    </row>
    <row r="20" spans="1:11" x14ac:dyDescent="0.15">
      <c r="A20" s="321" t="s">
        <v>36</v>
      </c>
      <c r="B20" s="321">
        <f>ROUND(VALUE(SUBSTITUTE(実質収支比率等に係る経年分析!F$47,"▲","-")),2)</f>
        <v>17.739999999999998</v>
      </c>
      <c r="C20" s="321">
        <f>ROUND(VALUE(SUBSTITUTE(実質収支比率等に係る経年分析!G$47,"▲","-")),2)</f>
        <v>14.26</v>
      </c>
      <c r="D20" s="321">
        <f>ROUND(VALUE(SUBSTITUTE(実質収支比率等に係る経年分析!H$47,"▲","-")),2)</f>
        <v>14.97</v>
      </c>
      <c r="E20" s="321">
        <f>ROUND(VALUE(SUBSTITUTE(実質収支比率等に係る経年分析!I$47,"▲","-")),2)</f>
        <v>14.94</v>
      </c>
      <c r="F20" s="321">
        <f>ROUND(VALUE(SUBSTITUTE(実質収支比率等に係る経年分析!J$47,"▲","-")),2)</f>
        <v>16.670000000000002</v>
      </c>
    </row>
    <row r="21" spans="1:11" x14ac:dyDescent="0.15">
      <c r="A21" s="321" t="s">
        <v>121</v>
      </c>
      <c r="B21" s="321">
        <f>IF(ISNUMBER(VALUE(SUBSTITUTE(実質収支比率等に係る経年分析!F$49,"▲","-"))),ROUND(VALUE(SUBSTITUTE(実質収支比率等に係る経年分析!F$49,"▲","-")),2),NA())</f>
        <v>-9.83</v>
      </c>
      <c r="C21" s="321">
        <f>IF(ISNUMBER(VALUE(SUBSTITUTE(実質収支比率等に係る経年分析!G$49,"▲","-"))),ROUND(VALUE(SUBSTITUTE(実質収支比率等に係る経年分析!G$49,"▲","-")),2),NA())</f>
        <v>-3.47</v>
      </c>
      <c r="D21" s="321">
        <f>IF(ISNUMBER(VALUE(SUBSTITUTE(実質収支比率等に係る経年分析!H$49,"▲","-"))),ROUND(VALUE(SUBSTITUTE(実質収支比率等に係る経年分析!H$49,"▲","-")),2),NA())</f>
        <v>0.66</v>
      </c>
      <c r="E21" s="321">
        <f>IF(ISNUMBER(VALUE(SUBSTITUTE(実質収支比率等に係る経年分析!I$49,"▲","-"))),ROUND(VALUE(SUBSTITUTE(実質収支比率等に係る経年分析!I$49,"▲","-")),2),NA())</f>
        <v>4.84</v>
      </c>
      <c r="F21" s="321">
        <f>IF(ISNUMBER(VALUE(SUBSTITUTE(実質収支比率等に係る経年分析!J$49,"▲","-"))),ROUND(VALUE(SUBSTITUTE(実質収支比率等に係る経年分析!J$49,"▲","-")),2),NA())</f>
        <v>14.53</v>
      </c>
    </row>
    <row r="24" spans="1:11" x14ac:dyDescent="0.15">
      <c r="A24" s="320" t="s">
        <v>107</v>
      </c>
    </row>
    <row r="25" spans="1:11" x14ac:dyDescent="0.15">
      <c r="A25" s="322"/>
      <c r="B25" s="322" t="str">
        <f>連結実質赤字比率に係る赤字・黒字の構成分析!F$33</f>
        <v>H29</v>
      </c>
      <c r="C25" s="322"/>
      <c r="D25" s="322" t="str">
        <f>連結実質赤字比率に係る赤字・黒字の構成分析!G$33</f>
        <v>H30</v>
      </c>
      <c r="E25" s="322"/>
      <c r="F25" s="322" t="str">
        <f>連結実質赤字比率に係る赤字・黒字の構成分析!H$33</f>
        <v>R01</v>
      </c>
      <c r="G25" s="322"/>
      <c r="H25" s="322" t="str">
        <f>連結実質赤字比率に係る赤字・黒字の構成分析!I$33</f>
        <v>R02</v>
      </c>
      <c r="I25" s="322"/>
      <c r="J25" s="322" t="str">
        <f>連結実質赤字比率に係る赤字・黒字の構成分析!J$33</f>
        <v>R03</v>
      </c>
      <c r="K25" s="322"/>
    </row>
    <row r="26" spans="1:11" x14ac:dyDescent="0.15">
      <c r="A26" s="322"/>
      <c r="B26" s="322" t="s">
        <v>122</v>
      </c>
      <c r="C26" s="322" t="s">
        <v>72</v>
      </c>
      <c r="D26" s="322" t="s">
        <v>122</v>
      </c>
      <c r="E26" s="322" t="s">
        <v>72</v>
      </c>
      <c r="F26" s="322" t="s">
        <v>122</v>
      </c>
      <c r="G26" s="322" t="s">
        <v>72</v>
      </c>
      <c r="H26" s="322" t="s">
        <v>122</v>
      </c>
      <c r="I26" s="322" t="s">
        <v>72</v>
      </c>
      <c r="J26" s="322" t="s">
        <v>122</v>
      </c>
      <c r="K26" s="322" t="s">
        <v>72</v>
      </c>
    </row>
    <row r="27" spans="1:11" x14ac:dyDescent="0.15">
      <c r="A27" s="322" t="str">
        <f>IF(連結実質赤字比率に係る赤字・黒字の構成分析!C$43="",NA(),連結実質赤字比率に係る赤字・黒字の構成分析!C$43)</f>
        <v>その他会計（黒字）</v>
      </c>
      <c r="B27" s="322" t="e">
        <f>IF(ROUND(VALUE(SUBSTITUTE(連結実質赤字比率に係る赤字・黒字の構成分析!F$43,"▲","-")),2)&lt;0,ABS(ROUND(VALUE(SUBSTITUTE(連結実質赤字比率に係る赤字・黒字の構成分析!F$43,"▲","-")),2)),NA())</f>
        <v>#VALUE!</v>
      </c>
      <c r="C27" s="322" t="e">
        <f>IF(ROUND(VALUE(SUBSTITUTE(連結実質赤字比率に係る赤字・黒字の構成分析!F$43,"▲","-")),2)&gt;=0,ABS(ROUND(VALUE(SUBSTITUTE(連結実質赤字比率に係る赤字・黒字の構成分析!F$43,"▲","-")),2)),NA())</f>
        <v>#VALUE!</v>
      </c>
      <c r="D27" s="322" t="e">
        <f>IF(ROUND(VALUE(SUBSTITUTE(連結実質赤字比率に係る赤字・黒字の構成分析!G$43,"▲","-")),2)&lt;0,ABS(ROUND(VALUE(SUBSTITUTE(連結実質赤字比率に係る赤字・黒字の構成分析!G$43,"▲","-")),2)),NA())</f>
        <v>#VALUE!</v>
      </c>
      <c r="E27" s="322" t="e">
        <f>IF(ROUND(VALUE(SUBSTITUTE(連結実質赤字比率に係る赤字・黒字の構成分析!G$43,"▲","-")),2)&gt;=0,ABS(ROUND(VALUE(SUBSTITUTE(連結実質赤字比率に係る赤字・黒字の構成分析!G$43,"▲","-")),2)),NA())</f>
        <v>#VALUE!</v>
      </c>
      <c r="F27" s="322" t="e">
        <f>IF(ROUND(VALUE(SUBSTITUTE(連結実質赤字比率に係る赤字・黒字の構成分析!H$43,"▲","-")),2)&lt;0,ABS(ROUND(VALUE(SUBSTITUTE(連結実質赤字比率に係る赤字・黒字の構成分析!H$43,"▲","-")),2)),NA())</f>
        <v>#VALUE!</v>
      </c>
      <c r="G27" s="322" t="e">
        <f>IF(ROUND(VALUE(SUBSTITUTE(連結実質赤字比率に係る赤字・黒字の構成分析!H$43,"▲","-")),2)&gt;=0,ABS(ROUND(VALUE(SUBSTITUTE(連結実質赤字比率に係る赤字・黒字の構成分析!H$43,"▲","-")),2)),NA())</f>
        <v>#VALUE!</v>
      </c>
      <c r="H27" s="322" t="e">
        <f>IF(ROUND(VALUE(SUBSTITUTE(連結実質赤字比率に係る赤字・黒字の構成分析!I$43,"▲","-")),2)&lt;0,ABS(ROUND(VALUE(SUBSTITUTE(連結実質赤字比率に係る赤字・黒字の構成分析!I$43,"▲","-")),2)),NA())</f>
        <v>#VALUE!</v>
      </c>
      <c r="I27" s="322" t="e">
        <f>IF(ROUND(VALUE(SUBSTITUTE(連結実質赤字比率に係る赤字・黒字の構成分析!I$43,"▲","-")),2)&gt;=0,ABS(ROUND(VALUE(SUBSTITUTE(連結実質赤字比率に係る赤字・黒字の構成分析!I$43,"▲","-")),2)),NA())</f>
        <v>#VALUE!</v>
      </c>
      <c r="J27" s="322" t="e">
        <f>IF(ROUND(VALUE(SUBSTITUTE(連結実質赤字比率に係る赤字・黒字の構成分析!J$43,"▲","-")),2)&lt;0,ABS(ROUND(VALUE(SUBSTITUTE(連結実質赤字比率に係る赤字・黒字の構成分析!J$43,"▲","-")),2)),NA())</f>
        <v>#VALUE!</v>
      </c>
      <c r="K27" s="322" t="e">
        <f>IF(ROUND(VALUE(SUBSTITUTE(連結実質赤字比率に係る赤字・黒字の構成分析!J$43,"▲","-")),2)&gt;=0,ABS(ROUND(VALUE(SUBSTITUTE(連結実質赤字比率に係る赤字・黒字の構成分析!J$43,"▲","-")),2)),NA())</f>
        <v>#VALUE!</v>
      </c>
    </row>
    <row r="28" spans="1:11" x14ac:dyDescent="0.15">
      <c r="A28" s="322" t="str">
        <f>IF(連結実質赤字比率に係る赤字・黒字の構成分析!C$42="",NA(),連結実質赤字比率に係る赤字・黒字の構成分析!C$42)</f>
        <v>その他会計（赤字）</v>
      </c>
      <c r="B28" s="322" t="e">
        <f>IF(ROUND(VALUE(SUBSTITUTE(連結実質赤字比率に係る赤字・黒字の構成分析!F$42,"▲","-")),2)&lt;0,ABS(ROUND(VALUE(SUBSTITUTE(連結実質赤字比率に係る赤字・黒字の構成分析!F$42,"▲","-")),2)),NA())</f>
        <v>#VALUE!</v>
      </c>
      <c r="C28" s="322" t="e">
        <f>IF(ROUND(VALUE(SUBSTITUTE(連結実質赤字比率に係る赤字・黒字の構成分析!F$42,"▲","-")),2)&gt;=0,ABS(ROUND(VALUE(SUBSTITUTE(連結実質赤字比率に係る赤字・黒字の構成分析!F$42,"▲","-")),2)),NA())</f>
        <v>#VALUE!</v>
      </c>
      <c r="D28" s="322" t="e">
        <f>IF(ROUND(VALUE(SUBSTITUTE(連結実質赤字比率に係る赤字・黒字の構成分析!G$42,"▲","-")),2)&lt;0,ABS(ROUND(VALUE(SUBSTITUTE(連結実質赤字比率に係る赤字・黒字の構成分析!G$42,"▲","-")),2)),NA())</f>
        <v>#VALUE!</v>
      </c>
      <c r="E28" s="322" t="e">
        <f>IF(ROUND(VALUE(SUBSTITUTE(連結実質赤字比率に係る赤字・黒字の構成分析!G$42,"▲","-")),2)&gt;=0,ABS(ROUND(VALUE(SUBSTITUTE(連結実質赤字比率に係る赤字・黒字の構成分析!G$42,"▲","-")),2)),NA())</f>
        <v>#VALUE!</v>
      </c>
      <c r="F28" s="322" t="e">
        <f>IF(ROUND(VALUE(SUBSTITUTE(連結実質赤字比率に係る赤字・黒字の構成分析!H$42,"▲","-")),2)&lt;0,ABS(ROUND(VALUE(SUBSTITUTE(連結実質赤字比率に係る赤字・黒字の構成分析!H$42,"▲","-")),2)),NA())</f>
        <v>#VALUE!</v>
      </c>
      <c r="G28" s="322" t="e">
        <f>IF(ROUND(VALUE(SUBSTITUTE(連結実質赤字比率に係る赤字・黒字の構成分析!H$42,"▲","-")),2)&gt;=0,ABS(ROUND(VALUE(SUBSTITUTE(連結実質赤字比率に係る赤字・黒字の構成分析!H$42,"▲","-")),2)),NA())</f>
        <v>#VALUE!</v>
      </c>
      <c r="H28" s="322" t="e">
        <f>IF(ROUND(VALUE(SUBSTITUTE(連結実質赤字比率に係る赤字・黒字の構成分析!I$42,"▲","-")),2)&lt;0,ABS(ROUND(VALUE(SUBSTITUTE(連結実質赤字比率に係る赤字・黒字の構成分析!I$42,"▲","-")),2)),NA())</f>
        <v>#VALUE!</v>
      </c>
      <c r="I28" s="322" t="e">
        <f>IF(ROUND(VALUE(SUBSTITUTE(連結実質赤字比率に係る赤字・黒字の構成分析!I$42,"▲","-")),2)&gt;=0,ABS(ROUND(VALUE(SUBSTITUTE(連結実質赤字比率に係る赤字・黒字の構成分析!I$42,"▲","-")),2)),NA())</f>
        <v>#VALUE!</v>
      </c>
      <c r="J28" s="322" t="e">
        <f>IF(ROUND(VALUE(SUBSTITUTE(連結実質赤字比率に係る赤字・黒字の構成分析!J$42,"▲","-")),2)&lt;0,ABS(ROUND(VALUE(SUBSTITUTE(連結実質赤字比率に係る赤字・黒字の構成分析!J$42,"▲","-")),2)),NA())</f>
        <v>#VALUE!</v>
      </c>
      <c r="K28" s="322" t="e">
        <f>IF(ROUND(VALUE(SUBSTITUTE(連結実質赤字比率に係る赤字・黒字の構成分析!J$42,"▲","-")),2)&gt;=0,ABS(ROUND(VALUE(SUBSTITUTE(連結実質赤字比率に係る赤字・黒字の構成分析!J$42,"▲","-")),2)),NA())</f>
        <v>#VALUE!</v>
      </c>
    </row>
    <row r="29" spans="1:11" x14ac:dyDescent="0.15">
      <c r="A29" s="322" t="e">
        <f>IF(連結実質赤字比率に係る赤字・黒字の構成分析!C$41="",NA(),連結実質赤字比率に係る赤字・黒字の構成分析!C$41)</f>
        <v>#N/A</v>
      </c>
      <c r="B29" s="322" t="e">
        <f>IF(ROUND(VALUE(SUBSTITUTE(連結実質赤字比率に係る赤字・黒字の構成分析!F$41,"▲","-")),2)&lt;0,ABS(ROUND(VALUE(SUBSTITUTE(連結実質赤字比率に係る赤字・黒字の構成分析!F$41,"▲","-")),2)),NA())</f>
        <v>#VALUE!</v>
      </c>
      <c r="C29" s="322" t="e">
        <f>IF(ROUND(VALUE(SUBSTITUTE(連結実質赤字比率に係る赤字・黒字の構成分析!F$41,"▲","-")),2)&gt;=0,ABS(ROUND(VALUE(SUBSTITUTE(連結実質赤字比率に係る赤字・黒字の構成分析!F$41,"▲","-")),2)),NA())</f>
        <v>#VALUE!</v>
      </c>
      <c r="D29" s="322" t="e">
        <f>IF(ROUND(VALUE(SUBSTITUTE(連結実質赤字比率に係る赤字・黒字の構成分析!G$41,"▲","-")),2)&lt;0,ABS(ROUND(VALUE(SUBSTITUTE(連結実質赤字比率に係る赤字・黒字の構成分析!G$41,"▲","-")),2)),NA())</f>
        <v>#VALUE!</v>
      </c>
      <c r="E29" s="322" t="e">
        <f>IF(ROUND(VALUE(SUBSTITUTE(連結実質赤字比率に係る赤字・黒字の構成分析!G$41,"▲","-")),2)&gt;=0,ABS(ROUND(VALUE(SUBSTITUTE(連結実質赤字比率に係る赤字・黒字の構成分析!G$41,"▲","-")),2)),NA())</f>
        <v>#VALUE!</v>
      </c>
      <c r="F29" s="322" t="e">
        <f>IF(ROUND(VALUE(SUBSTITUTE(連結実質赤字比率に係る赤字・黒字の構成分析!H$41,"▲","-")),2)&lt;0,ABS(ROUND(VALUE(SUBSTITUTE(連結実質赤字比率に係る赤字・黒字の構成分析!H$41,"▲","-")),2)),NA())</f>
        <v>#VALUE!</v>
      </c>
      <c r="G29" s="322" t="e">
        <f>IF(ROUND(VALUE(SUBSTITUTE(連結実質赤字比率に係る赤字・黒字の構成分析!H$41,"▲","-")),2)&gt;=0,ABS(ROUND(VALUE(SUBSTITUTE(連結実質赤字比率に係る赤字・黒字の構成分析!H$41,"▲","-")),2)),NA())</f>
        <v>#VALUE!</v>
      </c>
      <c r="H29" s="322" t="e">
        <f>IF(ROUND(VALUE(SUBSTITUTE(連結実質赤字比率に係る赤字・黒字の構成分析!I$41,"▲","-")),2)&lt;0,ABS(ROUND(VALUE(SUBSTITUTE(連結実質赤字比率に係る赤字・黒字の構成分析!I$41,"▲","-")),2)),NA())</f>
        <v>#VALUE!</v>
      </c>
      <c r="I29" s="322" t="e">
        <f>IF(ROUND(VALUE(SUBSTITUTE(連結実質赤字比率に係る赤字・黒字の構成分析!I$41,"▲","-")),2)&gt;=0,ABS(ROUND(VALUE(SUBSTITUTE(連結実質赤字比率に係る赤字・黒字の構成分析!I$41,"▲","-")),2)),NA())</f>
        <v>#VALUE!</v>
      </c>
      <c r="J29" s="322" t="e">
        <f>IF(ROUND(VALUE(SUBSTITUTE(連結実質赤字比率に係る赤字・黒字の構成分析!J$41,"▲","-")),2)&lt;0,ABS(ROUND(VALUE(SUBSTITUTE(連結実質赤字比率に係る赤字・黒字の構成分析!J$41,"▲","-")),2)),NA())</f>
        <v>#VALUE!</v>
      </c>
      <c r="K29" s="322" t="e">
        <f>IF(ROUND(VALUE(SUBSTITUTE(連結実質赤字比率に係る赤字・黒字の構成分析!J$41,"▲","-")),2)&gt;=0,ABS(ROUND(VALUE(SUBSTITUTE(連結実質赤字比率に係る赤字・黒字の構成分析!J$41,"▲","-")),2)),NA())</f>
        <v>#VALUE!</v>
      </c>
    </row>
    <row r="30" spans="1:11" x14ac:dyDescent="0.15">
      <c r="A30" s="322" t="e">
        <f>IF(連結実質赤字比率に係る赤字・黒字の構成分析!C$40="",NA(),連結実質赤字比率に係る赤字・黒字の構成分析!C$40)</f>
        <v>#N/A</v>
      </c>
      <c r="B30" s="322" t="e">
        <f>IF(ROUND(VALUE(SUBSTITUTE(連結実質赤字比率に係る赤字・黒字の構成分析!F$40,"▲","-")),2)&lt;0,ABS(ROUND(VALUE(SUBSTITUTE(連結実質赤字比率に係る赤字・黒字の構成分析!F$40,"▲","-")),2)),NA())</f>
        <v>#VALUE!</v>
      </c>
      <c r="C30" s="322" t="e">
        <f>IF(ROUND(VALUE(SUBSTITUTE(連結実質赤字比率に係る赤字・黒字の構成分析!F$40,"▲","-")),2)&gt;=0,ABS(ROUND(VALUE(SUBSTITUTE(連結実質赤字比率に係る赤字・黒字の構成分析!F$40,"▲","-")),2)),NA())</f>
        <v>#VALUE!</v>
      </c>
      <c r="D30" s="322" t="e">
        <f>IF(ROUND(VALUE(SUBSTITUTE(連結実質赤字比率に係る赤字・黒字の構成分析!G$40,"▲","-")),2)&lt;0,ABS(ROUND(VALUE(SUBSTITUTE(連結実質赤字比率に係る赤字・黒字の構成分析!G$40,"▲","-")),2)),NA())</f>
        <v>#VALUE!</v>
      </c>
      <c r="E30" s="322" t="e">
        <f>IF(ROUND(VALUE(SUBSTITUTE(連結実質赤字比率に係る赤字・黒字の構成分析!G$40,"▲","-")),2)&gt;=0,ABS(ROUND(VALUE(SUBSTITUTE(連結実質赤字比率に係る赤字・黒字の構成分析!G$40,"▲","-")),2)),NA())</f>
        <v>#VALUE!</v>
      </c>
      <c r="F30" s="322" t="e">
        <f>IF(ROUND(VALUE(SUBSTITUTE(連結実質赤字比率に係る赤字・黒字の構成分析!H$40,"▲","-")),2)&lt;0,ABS(ROUND(VALUE(SUBSTITUTE(連結実質赤字比率に係る赤字・黒字の構成分析!H$40,"▲","-")),2)),NA())</f>
        <v>#VALUE!</v>
      </c>
      <c r="G30" s="322" t="e">
        <f>IF(ROUND(VALUE(SUBSTITUTE(連結実質赤字比率に係る赤字・黒字の構成分析!H$40,"▲","-")),2)&gt;=0,ABS(ROUND(VALUE(SUBSTITUTE(連結実質赤字比率に係る赤字・黒字の構成分析!H$40,"▲","-")),2)),NA())</f>
        <v>#VALUE!</v>
      </c>
      <c r="H30" s="322" t="e">
        <f>IF(ROUND(VALUE(SUBSTITUTE(連結実質赤字比率に係る赤字・黒字の構成分析!I$40,"▲","-")),2)&lt;0,ABS(ROUND(VALUE(SUBSTITUTE(連結実質赤字比率に係る赤字・黒字の構成分析!I$40,"▲","-")),2)),NA())</f>
        <v>#VALUE!</v>
      </c>
      <c r="I30" s="322" t="e">
        <f>IF(ROUND(VALUE(SUBSTITUTE(連結実質赤字比率に係る赤字・黒字の構成分析!I$40,"▲","-")),2)&gt;=0,ABS(ROUND(VALUE(SUBSTITUTE(連結実質赤字比率に係る赤字・黒字の構成分析!I$40,"▲","-")),2)),NA())</f>
        <v>#VALUE!</v>
      </c>
      <c r="J30" s="322" t="e">
        <f>IF(ROUND(VALUE(SUBSTITUTE(連結実質赤字比率に係る赤字・黒字の構成分析!J$40,"▲","-")),2)&lt;0,ABS(ROUND(VALUE(SUBSTITUTE(連結実質赤字比率に係る赤字・黒字の構成分析!J$40,"▲","-")),2)),NA())</f>
        <v>#VALUE!</v>
      </c>
      <c r="K30" s="322" t="e">
        <f>IF(ROUND(VALUE(SUBSTITUTE(連結実質赤字比率に係る赤字・黒字の構成分析!J$40,"▲","-")),2)&gt;=0,ABS(ROUND(VALUE(SUBSTITUTE(連結実質赤字比率に係る赤字・黒字の構成分析!J$40,"▲","-")),2)),NA())</f>
        <v>#VALUE!</v>
      </c>
    </row>
    <row r="31" spans="1:11" x14ac:dyDescent="0.15">
      <c r="A31" s="322" t="str">
        <f>IF(連結実質赤字比率に係る赤字・黒字の構成分析!C$39="",NA(),連結実質赤字比率に係る赤字・黒字の構成分析!C$39)</f>
        <v>住宅新築資金等特別会計</v>
      </c>
      <c r="B31" s="322" t="e">
        <f>IF(ROUND(VALUE(SUBSTITUTE(連結実質赤字比率に係る赤字・黒字の構成分析!F$39,"▲","-")),2)&lt;0,ABS(ROUND(VALUE(SUBSTITUTE(連結実質赤字比率に係る赤字・黒字の構成分析!F$39,"▲","-")),2)),NA())</f>
        <v>#N/A</v>
      </c>
      <c r="C31" s="322">
        <f>IF(ROUND(VALUE(SUBSTITUTE(連結実質赤字比率に係る赤字・黒字の構成分析!F$39,"▲","-")),2)&gt;=0,ABS(ROUND(VALUE(SUBSTITUTE(連結実質赤字比率に係る赤字・黒字の構成分析!F$39,"▲","-")),2)),NA())</f>
        <v>0.75</v>
      </c>
      <c r="D31" s="322" t="e">
        <f>IF(ROUND(VALUE(SUBSTITUTE(連結実質赤字比率に係る赤字・黒字の構成分析!G$39,"▲","-")),2)&lt;0,ABS(ROUND(VALUE(SUBSTITUTE(連結実質赤字比率に係る赤字・黒字の構成分析!G$39,"▲","-")),2)),NA())</f>
        <v>#N/A</v>
      </c>
      <c r="E31" s="322">
        <f>IF(ROUND(VALUE(SUBSTITUTE(連結実質赤字比率に係る赤字・黒字の構成分析!G$39,"▲","-")),2)&gt;=0,ABS(ROUND(VALUE(SUBSTITUTE(連結実質赤字比率に係る赤字・黒字の構成分析!G$39,"▲","-")),2)),NA())</f>
        <v>0.64</v>
      </c>
      <c r="F31" s="322" t="e">
        <f>IF(ROUND(VALUE(SUBSTITUTE(連結実質赤字比率に係る赤字・黒字の構成分析!H$39,"▲","-")),2)&lt;0,ABS(ROUND(VALUE(SUBSTITUTE(連結実質赤字比率に係る赤字・黒字の構成分析!H$39,"▲","-")),2)),NA())</f>
        <v>#N/A</v>
      </c>
      <c r="G31" s="322">
        <f>IF(ROUND(VALUE(SUBSTITUTE(連結実質赤字比率に係る赤字・黒字の構成分析!H$39,"▲","-")),2)&gt;=0,ABS(ROUND(VALUE(SUBSTITUTE(連結実質赤字比率に係る赤字・黒字の構成分析!H$39,"▲","-")),2)),NA())</f>
        <v>0.44</v>
      </c>
      <c r="H31" s="322" t="e">
        <f>IF(ROUND(VALUE(SUBSTITUTE(連結実質赤字比率に係る赤字・黒字の構成分析!I$39,"▲","-")),2)&lt;0,ABS(ROUND(VALUE(SUBSTITUTE(連結実質赤字比率に係る赤字・黒字の構成分析!I$39,"▲","-")),2)),NA())</f>
        <v>#N/A</v>
      </c>
      <c r="I31" s="322">
        <f>IF(ROUND(VALUE(SUBSTITUTE(連結実質赤字比率に係る赤字・黒字の構成分析!I$39,"▲","-")),2)&gt;=0,ABS(ROUND(VALUE(SUBSTITUTE(連結実質赤字比率に係る赤字・黒字の構成分析!I$39,"▲","-")),2)),NA())</f>
        <v>0.32</v>
      </c>
      <c r="J31" s="322" t="e">
        <f>IF(ROUND(VALUE(SUBSTITUTE(連結実質赤字比率に係る赤字・黒字の構成分析!J$39,"▲","-")),2)&lt;0,ABS(ROUND(VALUE(SUBSTITUTE(連結実質赤字比率に係る赤字・黒字の構成分析!J$39,"▲","-")),2)),NA())</f>
        <v>#N/A</v>
      </c>
      <c r="K31" s="322">
        <f>IF(ROUND(VALUE(SUBSTITUTE(連結実質赤字比率に係る赤字・黒字の構成分析!J$39,"▲","-")),2)&gt;=0,ABS(ROUND(VALUE(SUBSTITUTE(連結実質赤字比率に係る赤字・黒字の構成分析!J$39,"▲","-")),2)),NA())</f>
        <v>0.09</v>
      </c>
    </row>
    <row r="32" spans="1:11" x14ac:dyDescent="0.15">
      <c r="A32" s="322" t="str">
        <f>IF(連結実質赤字比率に係る赤字・黒字の構成分析!C$38="",NA(),連結実質赤字比率に係る赤字・黒字の構成分析!C$38)</f>
        <v>国民健康保険特別会計</v>
      </c>
      <c r="B32" s="322" t="e">
        <f>IF(ROUND(VALUE(SUBSTITUTE(連結実質赤字比率に係る赤字・黒字の構成分析!F$38,"▲","-")),2)&lt;0,ABS(ROUND(VALUE(SUBSTITUTE(連結実質赤字比率に係る赤字・黒字の構成分析!F$38,"▲","-")),2)),NA())</f>
        <v>#N/A</v>
      </c>
      <c r="C32" s="322">
        <f>IF(ROUND(VALUE(SUBSTITUTE(連結実質赤字比率に係る赤字・黒字の構成分析!F$38,"▲","-")),2)&gt;=0,ABS(ROUND(VALUE(SUBSTITUTE(連結実質赤字比率に係る赤字・黒字の構成分析!F$38,"▲","-")),2)),NA())</f>
        <v>0.12</v>
      </c>
      <c r="D32" s="322" t="e">
        <f>IF(ROUND(VALUE(SUBSTITUTE(連結実質赤字比率に係る赤字・黒字の構成分析!G$38,"▲","-")),2)&lt;0,ABS(ROUND(VALUE(SUBSTITUTE(連結実質赤字比率に係る赤字・黒字の構成分析!G$38,"▲","-")),2)),NA())</f>
        <v>#N/A</v>
      </c>
      <c r="E32" s="322">
        <f>IF(ROUND(VALUE(SUBSTITUTE(連結実質赤字比率に係る赤字・黒字の構成分析!G$38,"▲","-")),2)&gt;=0,ABS(ROUND(VALUE(SUBSTITUTE(連結実質赤字比率に係る赤字・黒字の構成分析!G$38,"▲","-")),2)),NA())</f>
        <v>0.06</v>
      </c>
      <c r="F32" s="322" t="e">
        <f>IF(ROUND(VALUE(SUBSTITUTE(連結実質赤字比率に係る赤字・黒字の構成分析!H$38,"▲","-")),2)&lt;0,ABS(ROUND(VALUE(SUBSTITUTE(連結実質赤字比率に係る赤字・黒字の構成分析!H$38,"▲","-")),2)),NA())</f>
        <v>#N/A</v>
      </c>
      <c r="G32" s="322">
        <f>IF(ROUND(VALUE(SUBSTITUTE(連結実質赤字比率に係る赤字・黒字の構成分析!H$38,"▲","-")),2)&gt;=0,ABS(ROUND(VALUE(SUBSTITUTE(連結実質赤字比率に係る赤字・黒字の構成分析!H$38,"▲","-")),2)),NA())</f>
        <v>0.15</v>
      </c>
      <c r="H32" s="322" t="e">
        <f>IF(ROUND(VALUE(SUBSTITUTE(連結実質赤字比率に係る赤字・黒字の構成分析!I$38,"▲","-")),2)&lt;0,ABS(ROUND(VALUE(SUBSTITUTE(連結実質赤字比率に係る赤字・黒字の構成分析!I$38,"▲","-")),2)),NA())</f>
        <v>#N/A</v>
      </c>
      <c r="I32" s="322">
        <f>IF(ROUND(VALUE(SUBSTITUTE(連結実質赤字比率に係る赤字・黒字の構成分析!I$38,"▲","-")),2)&gt;=0,ABS(ROUND(VALUE(SUBSTITUTE(連結実質赤字比率に係る赤字・黒字の構成分析!I$38,"▲","-")),2)),NA())</f>
        <v>0.32</v>
      </c>
      <c r="J32" s="322" t="e">
        <f>IF(ROUND(VALUE(SUBSTITUTE(連結実質赤字比率に係る赤字・黒字の構成分析!J$38,"▲","-")),2)&lt;0,ABS(ROUND(VALUE(SUBSTITUTE(連結実質赤字比率に係る赤字・黒字の構成分析!J$38,"▲","-")),2)),NA())</f>
        <v>#N/A</v>
      </c>
      <c r="K32" s="322">
        <f>IF(ROUND(VALUE(SUBSTITUTE(連結実質赤字比率に係る赤字・黒字の構成分析!J$38,"▲","-")),2)&gt;=0,ABS(ROUND(VALUE(SUBSTITUTE(連結実質赤字比率に係る赤字・黒字の構成分析!J$38,"▲","-")),2)),NA())</f>
        <v>0.1</v>
      </c>
    </row>
    <row r="33" spans="1:16" x14ac:dyDescent="0.15">
      <c r="A33" s="322" t="str">
        <f>IF(連結実質赤字比率に係る赤字・黒字の構成分析!C$37="",NA(),連結実質赤字比率に係る赤字・黒字の構成分析!C$37)</f>
        <v>後期高齢者医療特別会計</v>
      </c>
      <c r="B33" s="322" t="e">
        <f>IF(ROUND(VALUE(SUBSTITUTE(連結実質赤字比率に係る赤字・黒字の構成分析!F$37,"▲","-")),2)&lt;0,ABS(ROUND(VALUE(SUBSTITUTE(連結実質赤字比率に係る赤字・黒字の構成分析!F$37,"▲","-")),2)),NA())</f>
        <v>#N/A</v>
      </c>
      <c r="C33" s="322">
        <f>IF(ROUND(VALUE(SUBSTITUTE(連結実質赤字比率に係る赤字・黒字の構成分析!F$37,"▲","-")),2)&gt;=0,ABS(ROUND(VALUE(SUBSTITUTE(連結実質赤字比率に係る赤字・黒字の構成分析!F$37,"▲","-")),2)),NA())</f>
        <v>0.1</v>
      </c>
      <c r="D33" s="322" t="e">
        <f>IF(ROUND(VALUE(SUBSTITUTE(連結実質赤字比率に係る赤字・黒字の構成分析!G$37,"▲","-")),2)&lt;0,ABS(ROUND(VALUE(SUBSTITUTE(連結実質赤字比率に係る赤字・黒字の構成分析!G$37,"▲","-")),2)),NA())</f>
        <v>#N/A</v>
      </c>
      <c r="E33" s="322">
        <f>IF(ROUND(VALUE(SUBSTITUTE(連結実質赤字比率に係る赤字・黒字の構成分析!G$37,"▲","-")),2)&gt;=0,ABS(ROUND(VALUE(SUBSTITUTE(連結実質赤字比率に係る赤字・黒字の構成分析!G$37,"▲","-")),2)),NA())</f>
        <v>0.09</v>
      </c>
      <c r="F33" s="322" t="e">
        <f>IF(ROUND(VALUE(SUBSTITUTE(連結実質赤字比率に係る赤字・黒字の構成分析!H$37,"▲","-")),2)&lt;0,ABS(ROUND(VALUE(SUBSTITUTE(連結実質赤字比率に係る赤字・黒字の構成分析!H$37,"▲","-")),2)),NA())</f>
        <v>#N/A</v>
      </c>
      <c r="G33" s="322">
        <f>IF(ROUND(VALUE(SUBSTITUTE(連結実質赤字比率に係る赤字・黒字の構成分析!H$37,"▲","-")),2)&gt;=0,ABS(ROUND(VALUE(SUBSTITUTE(連結実質赤字比率に係る赤字・黒字の構成分析!H$37,"▲","-")),2)),NA())</f>
        <v>0.11</v>
      </c>
      <c r="H33" s="322" t="e">
        <f>IF(ROUND(VALUE(SUBSTITUTE(連結実質赤字比率に係る赤字・黒字の構成分析!I$37,"▲","-")),2)&lt;0,ABS(ROUND(VALUE(SUBSTITUTE(連結実質赤字比率に係る赤字・黒字の構成分析!I$37,"▲","-")),2)),NA())</f>
        <v>#N/A</v>
      </c>
      <c r="I33" s="322">
        <f>IF(ROUND(VALUE(SUBSTITUTE(連結実質赤字比率に係る赤字・黒字の構成分析!I$37,"▲","-")),2)&gt;=0,ABS(ROUND(VALUE(SUBSTITUTE(連結実質赤字比率に係る赤字・黒字の構成分析!I$37,"▲","-")),2)),NA())</f>
        <v>0.09</v>
      </c>
      <c r="J33" s="322" t="e">
        <f>IF(ROUND(VALUE(SUBSTITUTE(連結実質赤字比率に係る赤字・黒字の構成分析!J$37,"▲","-")),2)&lt;0,ABS(ROUND(VALUE(SUBSTITUTE(連結実質赤字比率に係る赤字・黒字の構成分析!J$37,"▲","-")),2)),NA())</f>
        <v>#N/A</v>
      </c>
      <c r="K33" s="322">
        <f>IF(ROUND(VALUE(SUBSTITUTE(連結実質赤字比率に係る赤字・黒字の構成分析!J$37,"▲","-")),2)&gt;=0,ABS(ROUND(VALUE(SUBSTITUTE(連結実質赤字比率に係る赤字・黒字の構成分析!J$37,"▲","-")),2)),NA())</f>
        <v>0.1</v>
      </c>
    </row>
    <row r="34" spans="1:16" x14ac:dyDescent="0.15">
      <c r="A34" s="322" t="str">
        <f>IF(連結実質赤字比率に係る赤字・黒字の構成分析!C$36="",NA(),連結実質赤字比率に係る赤字・黒字の構成分析!C$36)</f>
        <v>簡易水道特別会計</v>
      </c>
      <c r="B34" s="322" t="e">
        <f>IF(ROUND(VALUE(SUBSTITUTE(連結実質赤字比率に係る赤字・黒字の構成分析!F$36,"▲","-")),2)&lt;0,ABS(ROUND(VALUE(SUBSTITUTE(連結実質赤字比率に係る赤字・黒字の構成分析!F$36,"▲","-")),2)),NA())</f>
        <v>#N/A</v>
      </c>
      <c r="C34" s="322">
        <f>IF(ROUND(VALUE(SUBSTITUTE(連結実質赤字比率に係る赤字・黒字の構成分析!F$36,"▲","-")),2)&gt;=0,ABS(ROUND(VALUE(SUBSTITUTE(連結実質赤字比率に係る赤字・黒字の構成分析!F$36,"▲","-")),2)),NA())</f>
        <v>0.1</v>
      </c>
      <c r="D34" s="322" t="e">
        <f>IF(ROUND(VALUE(SUBSTITUTE(連結実質赤字比率に係る赤字・黒字の構成分析!G$36,"▲","-")),2)&lt;0,ABS(ROUND(VALUE(SUBSTITUTE(連結実質赤字比率に係る赤字・黒字の構成分析!G$36,"▲","-")),2)),NA())</f>
        <v>#N/A</v>
      </c>
      <c r="E34" s="322">
        <f>IF(ROUND(VALUE(SUBSTITUTE(連結実質赤字比率に係る赤字・黒字の構成分析!G$36,"▲","-")),2)&gt;=0,ABS(ROUND(VALUE(SUBSTITUTE(連結実質赤字比率に係る赤字・黒字の構成分析!G$36,"▲","-")),2)),NA())</f>
        <v>0.13</v>
      </c>
      <c r="F34" s="322" t="e">
        <f>IF(ROUND(VALUE(SUBSTITUTE(連結実質赤字比率に係る赤字・黒字の構成分析!H$36,"▲","-")),2)&lt;0,ABS(ROUND(VALUE(SUBSTITUTE(連結実質赤字比率に係る赤字・黒字の構成分析!H$36,"▲","-")),2)),NA())</f>
        <v>#N/A</v>
      </c>
      <c r="G34" s="322">
        <f>IF(ROUND(VALUE(SUBSTITUTE(連結実質赤字比率に係る赤字・黒字の構成分析!H$36,"▲","-")),2)&gt;=0,ABS(ROUND(VALUE(SUBSTITUTE(連結実質赤字比率に係る赤字・黒字の構成分析!H$36,"▲","-")),2)),NA())</f>
        <v>0.19</v>
      </c>
      <c r="H34" s="322" t="e">
        <f>IF(ROUND(VALUE(SUBSTITUTE(連結実質赤字比率に係る赤字・黒字の構成分析!I$36,"▲","-")),2)&lt;0,ABS(ROUND(VALUE(SUBSTITUTE(連結実質赤字比率に係る赤字・黒字の構成分析!I$36,"▲","-")),2)),NA())</f>
        <v>#N/A</v>
      </c>
      <c r="I34" s="322">
        <f>IF(ROUND(VALUE(SUBSTITUTE(連結実質赤字比率に係る赤字・黒字の構成分析!I$36,"▲","-")),2)&gt;=0,ABS(ROUND(VALUE(SUBSTITUTE(連結実質赤字比率に係る赤字・黒字の構成分析!I$36,"▲","-")),2)),NA())</f>
        <v>0.24</v>
      </c>
      <c r="J34" s="322" t="e">
        <f>IF(ROUND(VALUE(SUBSTITUTE(連結実質赤字比率に係る赤字・黒字の構成分析!J$36,"▲","-")),2)&lt;0,ABS(ROUND(VALUE(SUBSTITUTE(連結実質赤字比率に係る赤字・黒字の構成分析!J$36,"▲","-")),2)),NA())</f>
        <v>#N/A</v>
      </c>
      <c r="K34" s="322">
        <f>IF(ROUND(VALUE(SUBSTITUTE(連結実質赤字比率に係る赤字・黒字の構成分析!J$36,"▲","-")),2)&gt;=0,ABS(ROUND(VALUE(SUBSTITUTE(連結実質赤字比率に係る赤字・黒字の構成分析!J$36,"▲","-")),2)),NA())</f>
        <v>0.42</v>
      </c>
    </row>
    <row r="35" spans="1:16" x14ac:dyDescent="0.15">
      <c r="A35" s="322" t="str">
        <f>IF(連結実質赤字比率に係る赤字・黒字の構成分析!C$35="",NA(),連結実質赤字比率に係る赤字・黒字の構成分析!C$35)</f>
        <v>介護保険特別会計</v>
      </c>
      <c r="B35" s="322" t="e">
        <f>IF(ROUND(VALUE(SUBSTITUTE(連結実質赤字比率に係る赤字・黒字の構成分析!F$35,"▲","-")),2)&lt;0,ABS(ROUND(VALUE(SUBSTITUTE(連結実質赤字比率に係る赤字・黒字の構成分析!F$35,"▲","-")),2)),NA())</f>
        <v>#N/A</v>
      </c>
      <c r="C35" s="322">
        <f>IF(ROUND(VALUE(SUBSTITUTE(連結実質赤字比率に係る赤字・黒字の構成分析!F$35,"▲","-")),2)&gt;=0,ABS(ROUND(VALUE(SUBSTITUTE(連結実質赤字比率に係る赤字・黒字の構成分析!F$35,"▲","-")),2)),NA())</f>
        <v>0.89</v>
      </c>
      <c r="D35" s="322" t="e">
        <f>IF(ROUND(VALUE(SUBSTITUTE(連結実質赤字比率に係る赤字・黒字の構成分析!G$35,"▲","-")),2)&lt;0,ABS(ROUND(VALUE(SUBSTITUTE(連結実質赤字比率に係る赤字・黒字の構成分析!G$35,"▲","-")),2)),NA())</f>
        <v>#N/A</v>
      </c>
      <c r="E35" s="322">
        <f>IF(ROUND(VALUE(SUBSTITUTE(連結実質赤字比率に係る赤字・黒字の構成分析!G$35,"▲","-")),2)&gt;=0,ABS(ROUND(VALUE(SUBSTITUTE(連結実質赤字比率に係る赤字・黒字の構成分析!G$35,"▲","-")),2)),NA())</f>
        <v>1.63</v>
      </c>
      <c r="F35" s="322" t="e">
        <f>IF(ROUND(VALUE(SUBSTITUTE(連結実質赤字比率に係る赤字・黒字の構成分析!H$35,"▲","-")),2)&lt;0,ABS(ROUND(VALUE(SUBSTITUTE(連結実質赤字比率に係る赤字・黒字の構成分析!H$35,"▲","-")),2)),NA())</f>
        <v>#N/A</v>
      </c>
      <c r="G35" s="322">
        <f>IF(ROUND(VALUE(SUBSTITUTE(連結実質赤字比率に係る赤字・黒字の構成分析!H$35,"▲","-")),2)&gt;=0,ABS(ROUND(VALUE(SUBSTITUTE(連結実質赤字比率に係る赤字・黒字の構成分析!H$35,"▲","-")),2)),NA())</f>
        <v>1.04</v>
      </c>
      <c r="H35" s="322" t="e">
        <f>IF(ROUND(VALUE(SUBSTITUTE(連結実質赤字比率に係る赤字・黒字の構成分析!I$35,"▲","-")),2)&lt;0,ABS(ROUND(VALUE(SUBSTITUTE(連結実質赤字比率に係る赤字・黒字の構成分析!I$35,"▲","-")),2)),NA())</f>
        <v>#N/A</v>
      </c>
      <c r="I35" s="322">
        <f>IF(ROUND(VALUE(SUBSTITUTE(連結実質赤字比率に係る赤字・黒字の構成分析!I$35,"▲","-")),2)&gt;=0,ABS(ROUND(VALUE(SUBSTITUTE(連結実質赤字比率に係る赤字・黒字の構成分析!I$35,"▲","-")),2)),NA())</f>
        <v>0.14000000000000001</v>
      </c>
      <c r="J35" s="322" t="e">
        <f>IF(ROUND(VALUE(SUBSTITUTE(連結実質赤字比率に係る赤字・黒字の構成分析!J$35,"▲","-")),2)&lt;0,ABS(ROUND(VALUE(SUBSTITUTE(連結実質赤字比率に係る赤字・黒字の構成分析!J$35,"▲","-")),2)),NA())</f>
        <v>#N/A</v>
      </c>
      <c r="K35" s="322">
        <f>IF(ROUND(VALUE(SUBSTITUTE(連結実質赤字比率に係る赤字・黒字の構成分析!J$35,"▲","-")),2)&gt;=0,ABS(ROUND(VALUE(SUBSTITUTE(連結実質赤字比率に係る赤字・黒字の構成分析!J$35,"▲","-")),2)),NA())</f>
        <v>0.74</v>
      </c>
    </row>
    <row r="36" spans="1:16" x14ac:dyDescent="0.15">
      <c r="A36" s="322" t="str">
        <f>IF(連結実質赤字比率に係る赤字・黒字の構成分析!C$34="",NA(),連結実質赤字比率に係る赤字・黒字の構成分析!C$34)</f>
        <v>一般会計</v>
      </c>
      <c r="B36" s="322" t="e">
        <f>IF(ROUND(VALUE(SUBSTITUTE(連結実質赤字比率に係る赤字・黒字の構成分析!F$34,"▲","-")),2)&lt;0,ABS(ROUND(VALUE(SUBSTITUTE(連結実質赤字比率に係る赤字・黒字の構成分析!F$34,"▲","-")),2)),NA())</f>
        <v>#N/A</v>
      </c>
      <c r="C36" s="322">
        <f>IF(ROUND(VALUE(SUBSTITUTE(連結実質赤字比率に係る赤字・黒字の構成分析!F$34,"▲","-")),2)&gt;=0,ABS(ROUND(VALUE(SUBSTITUTE(連結実質赤字比率に係る赤字・黒字の構成分析!F$34,"▲","-")),2)),NA())</f>
        <v>1.31</v>
      </c>
      <c r="D36" s="322" t="e">
        <f>IF(ROUND(VALUE(SUBSTITUTE(連結実質赤字比率に係る赤字・黒字の構成分析!G$34,"▲","-")),2)&lt;0,ABS(ROUND(VALUE(SUBSTITUTE(連結実質赤字比率に係る赤字・黒字の構成分析!G$34,"▲","-")),2)),NA())</f>
        <v>#N/A</v>
      </c>
      <c r="E36" s="322">
        <f>IF(ROUND(VALUE(SUBSTITUTE(連結実質赤字比率に係る赤字・黒字の構成分析!G$34,"▲","-")),2)&gt;=0,ABS(ROUND(VALUE(SUBSTITUTE(連結実質赤字比率に係る赤字・黒字の構成分析!G$34,"▲","-")),2)),NA())</f>
        <v>1.32</v>
      </c>
      <c r="F36" s="322" t="e">
        <f>IF(ROUND(VALUE(SUBSTITUTE(連結実質赤字比率に係る赤字・黒字の構成分析!H$34,"▲","-")),2)&lt;0,ABS(ROUND(VALUE(SUBSTITUTE(連結実質赤字比率に係る赤字・黒字の構成分析!H$34,"▲","-")),2)),NA())</f>
        <v>#N/A</v>
      </c>
      <c r="G36" s="322">
        <f>IF(ROUND(VALUE(SUBSTITUTE(連結実質赤字比率に係る赤字・黒字の構成分析!H$34,"▲","-")),2)&gt;=0,ABS(ROUND(VALUE(SUBSTITUTE(連結実質赤字比率に係る赤字・黒字の構成分析!H$34,"▲","-")),2)),NA())</f>
        <v>1.36</v>
      </c>
      <c r="H36" s="322" t="e">
        <f>IF(ROUND(VALUE(SUBSTITUTE(連結実質赤字比率に係る赤字・黒字の構成分析!I$34,"▲","-")),2)&lt;0,ABS(ROUND(VALUE(SUBSTITUTE(連結実質赤字比率に係る赤字・黒字の構成分析!I$34,"▲","-")),2)),NA())</f>
        <v>#N/A</v>
      </c>
      <c r="I36" s="322">
        <f>IF(ROUND(VALUE(SUBSTITUTE(連結実質赤字比率に係る赤字・黒字の構成分析!I$34,"▲","-")),2)&gt;=0,ABS(ROUND(VALUE(SUBSTITUTE(連結実質赤字比率に係る赤字・黒字の構成分析!I$34,"▲","-")),2)),NA())</f>
        <v>1.28</v>
      </c>
      <c r="J36" s="322" t="e">
        <f>IF(ROUND(VALUE(SUBSTITUTE(連結実質赤字比率に係る赤字・黒字の構成分析!J$34,"▲","-")),2)&lt;0,ABS(ROUND(VALUE(SUBSTITUTE(連結実質赤字比率に係る赤字・黒字の構成分析!J$34,"▲","-")),2)),NA())</f>
        <v>#N/A</v>
      </c>
      <c r="K36" s="322">
        <f>IF(ROUND(VALUE(SUBSTITUTE(連結実質赤字比率に係る赤字・黒字の構成分析!J$34,"▲","-")),2)&gt;=0,ABS(ROUND(VALUE(SUBSTITUTE(連結実質赤字比率に係る赤字・黒字の構成分析!J$34,"▲","-")),2)),NA())</f>
        <v>1.33</v>
      </c>
    </row>
    <row r="39" spans="1:16" x14ac:dyDescent="0.15">
      <c r="A39" s="320" t="s">
        <v>13</v>
      </c>
    </row>
    <row r="40" spans="1:16" x14ac:dyDescent="0.15">
      <c r="A40" s="323"/>
      <c r="B40" s="323" t="str">
        <f>'実質公債費比率（分子）の構造'!K$44</f>
        <v>H29</v>
      </c>
      <c r="C40" s="323"/>
      <c r="D40" s="323"/>
      <c r="E40" s="323" t="str">
        <f>'実質公債費比率（分子）の構造'!L$44</f>
        <v>H30</v>
      </c>
      <c r="F40" s="323"/>
      <c r="G40" s="323"/>
      <c r="H40" s="323" t="str">
        <f>'実質公債費比率（分子）の構造'!M$44</f>
        <v>R01</v>
      </c>
      <c r="I40" s="323"/>
      <c r="J40" s="323"/>
      <c r="K40" s="323" t="str">
        <f>'実質公債費比率（分子）の構造'!N$44</f>
        <v>R02</v>
      </c>
      <c r="L40" s="323"/>
      <c r="M40" s="323"/>
      <c r="N40" s="323" t="str">
        <f>'実質公債費比率（分子）の構造'!O$44</f>
        <v>R03</v>
      </c>
      <c r="O40" s="323"/>
      <c r="P40" s="323"/>
    </row>
    <row r="41" spans="1:16" x14ac:dyDescent="0.15">
      <c r="A41" s="323"/>
      <c r="B41" s="323" t="s">
        <v>123</v>
      </c>
      <c r="C41" s="323"/>
      <c r="D41" s="323" t="s">
        <v>125</v>
      </c>
      <c r="E41" s="323" t="s">
        <v>123</v>
      </c>
      <c r="F41" s="323"/>
      <c r="G41" s="323" t="s">
        <v>125</v>
      </c>
      <c r="H41" s="323" t="s">
        <v>123</v>
      </c>
      <c r="I41" s="323"/>
      <c r="J41" s="323" t="s">
        <v>125</v>
      </c>
      <c r="K41" s="323" t="s">
        <v>123</v>
      </c>
      <c r="L41" s="323"/>
      <c r="M41" s="323" t="s">
        <v>125</v>
      </c>
      <c r="N41" s="323" t="s">
        <v>123</v>
      </c>
      <c r="O41" s="323"/>
      <c r="P41" s="323" t="s">
        <v>125</v>
      </c>
    </row>
    <row r="42" spans="1:16" x14ac:dyDescent="0.15">
      <c r="A42" s="323" t="s">
        <v>127</v>
      </c>
      <c r="B42" s="323"/>
      <c r="C42" s="323"/>
      <c r="D42" s="323">
        <f>'実質公債費比率（分子）の構造'!K$52</f>
        <v>280</v>
      </c>
      <c r="E42" s="323"/>
      <c r="F42" s="323"/>
      <c r="G42" s="323">
        <f>'実質公債費比率（分子）の構造'!L$52</f>
        <v>279</v>
      </c>
      <c r="H42" s="323"/>
      <c r="I42" s="323"/>
      <c r="J42" s="323">
        <f>'実質公債費比率（分子）の構造'!M$52</f>
        <v>276</v>
      </c>
      <c r="K42" s="323"/>
      <c r="L42" s="323"/>
      <c r="M42" s="323">
        <f>'実質公債費比率（分子）の構造'!N$52</f>
        <v>274</v>
      </c>
      <c r="N42" s="323"/>
      <c r="O42" s="323"/>
      <c r="P42" s="323">
        <f>'実質公債費比率（分子）の構造'!O$52</f>
        <v>272</v>
      </c>
    </row>
    <row r="43" spans="1:16" x14ac:dyDescent="0.15">
      <c r="A43" s="323" t="s">
        <v>50</v>
      </c>
      <c r="B43" s="323" t="str">
        <f>'実質公債費比率（分子）の構造'!K$51</f>
        <v>-</v>
      </c>
      <c r="C43" s="323"/>
      <c r="D43" s="323"/>
      <c r="E43" s="323" t="str">
        <f>'実質公債費比率（分子）の構造'!L$51</f>
        <v>-</v>
      </c>
      <c r="F43" s="323"/>
      <c r="G43" s="323"/>
      <c r="H43" s="323" t="str">
        <f>'実質公債費比率（分子）の構造'!M$51</f>
        <v>-</v>
      </c>
      <c r="I43" s="323"/>
      <c r="J43" s="323"/>
      <c r="K43" s="323" t="str">
        <f>'実質公債費比率（分子）の構造'!N$51</f>
        <v>-</v>
      </c>
      <c r="L43" s="323"/>
      <c r="M43" s="323"/>
      <c r="N43" s="323" t="str">
        <f>'実質公債費比率（分子）の構造'!O$51</f>
        <v>-</v>
      </c>
      <c r="O43" s="323"/>
      <c r="P43" s="323"/>
    </row>
    <row r="44" spans="1:16" x14ac:dyDescent="0.15">
      <c r="A44" s="323" t="s">
        <v>43</v>
      </c>
      <c r="B44" s="323" t="str">
        <f>'実質公債費比率（分子）の構造'!K$50</f>
        <v>-</v>
      </c>
      <c r="C44" s="323"/>
      <c r="D44" s="323"/>
      <c r="E44" s="323" t="str">
        <f>'実質公債費比率（分子）の構造'!L$50</f>
        <v>-</v>
      </c>
      <c r="F44" s="323"/>
      <c r="G44" s="323"/>
      <c r="H44" s="323" t="str">
        <f>'実質公債費比率（分子）の構造'!M$50</f>
        <v>-</v>
      </c>
      <c r="I44" s="323"/>
      <c r="J44" s="323"/>
      <c r="K44" s="323" t="str">
        <f>'実質公債費比率（分子）の構造'!N$50</f>
        <v>-</v>
      </c>
      <c r="L44" s="323"/>
      <c r="M44" s="323"/>
      <c r="N44" s="323" t="str">
        <f>'実質公債費比率（分子）の構造'!O$50</f>
        <v>-</v>
      </c>
      <c r="O44" s="323"/>
      <c r="P44" s="323"/>
    </row>
    <row r="45" spans="1:16" x14ac:dyDescent="0.15">
      <c r="A45" s="323" t="s">
        <v>2</v>
      </c>
      <c r="B45" s="323">
        <f>'実質公債費比率（分子）の構造'!K$49</f>
        <v>27</v>
      </c>
      <c r="C45" s="323"/>
      <c r="D45" s="323"/>
      <c r="E45" s="323">
        <f>'実質公債費比率（分子）の構造'!L$49</f>
        <v>28</v>
      </c>
      <c r="F45" s="323"/>
      <c r="G45" s="323"/>
      <c r="H45" s="323">
        <f>'実質公債費比率（分子）の構造'!M$49</f>
        <v>28</v>
      </c>
      <c r="I45" s="323"/>
      <c r="J45" s="323"/>
      <c r="K45" s="323">
        <f>'実質公債費比率（分子）の構造'!N$49</f>
        <v>14</v>
      </c>
      <c r="L45" s="323"/>
      <c r="M45" s="323"/>
      <c r="N45" s="323">
        <f>'実質公債費比率（分子）の構造'!O$49</f>
        <v>13</v>
      </c>
      <c r="O45" s="323"/>
      <c r="P45" s="323"/>
    </row>
    <row r="46" spans="1:16" x14ac:dyDescent="0.15">
      <c r="A46" s="323" t="s">
        <v>41</v>
      </c>
      <c r="B46" s="323">
        <f>'実質公債費比率（分子）の構造'!K$48</f>
        <v>35</v>
      </c>
      <c r="C46" s="323"/>
      <c r="D46" s="323"/>
      <c r="E46" s="323">
        <f>'実質公債費比率（分子）の構造'!L$48</f>
        <v>35</v>
      </c>
      <c r="F46" s="323"/>
      <c r="G46" s="323"/>
      <c r="H46" s="323">
        <f>'実質公債費比率（分子）の構造'!M$48</f>
        <v>36</v>
      </c>
      <c r="I46" s="323"/>
      <c r="J46" s="323"/>
      <c r="K46" s="323">
        <f>'実質公債費比率（分子）の構造'!N$48</f>
        <v>36</v>
      </c>
      <c r="L46" s="323"/>
      <c r="M46" s="323"/>
      <c r="N46" s="323">
        <f>'実質公債費比率（分子）の構造'!O$48</f>
        <v>37</v>
      </c>
      <c r="O46" s="323"/>
      <c r="P46" s="323"/>
    </row>
    <row r="47" spans="1:16" x14ac:dyDescent="0.15">
      <c r="A47" s="323" t="s">
        <v>35</v>
      </c>
      <c r="B47" s="323" t="str">
        <f>'実質公債費比率（分子）の構造'!K$47</f>
        <v>-</v>
      </c>
      <c r="C47" s="323"/>
      <c r="D47" s="323"/>
      <c r="E47" s="323" t="str">
        <f>'実質公債費比率（分子）の構造'!L$47</f>
        <v>-</v>
      </c>
      <c r="F47" s="323"/>
      <c r="G47" s="323"/>
      <c r="H47" s="323" t="str">
        <f>'実質公債費比率（分子）の構造'!M$47</f>
        <v>-</v>
      </c>
      <c r="I47" s="323"/>
      <c r="J47" s="323"/>
      <c r="K47" s="323" t="str">
        <f>'実質公債費比率（分子）の構造'!N$47</f>
        <v>-</v>
      </c>
      <c r="L47" s="323"/>
      <c r="M47" s="323"/>
      <c r="N47" s="323" t="str">
        <f>'実質公債費比率（分子）の構造'!O$47</f>
        <v>-</v>
      </c>
      <c r="O47" s="323"/>
      <c r="P47" s="323"/>
    </row>
    <row r="48" spans="1:16" x14ac:dyDescent="0.15">
      <c r="A48" s="323" t="s">
        <v>30</v>
      </c>
      <c r="B48" s="323" t="str">
        <f>'実質公債費比率（分子）の構造'!K$46</f>
        <v>-</v>
      </c>
      <c r="C48" s="323"/>
      <c r="D48" s="323"/>
      <c r="E48" s="323" t="str">
        <f>'実質公債費比率（分子）の構造'!L$46</f>
        <v>-</v>
      </c>
      <c r="F48" s="323"/>
      <c r="G48" s="323"/>
      <c r="H48" s="323" t="str">
        <f>'実質公債費比率（分子）の構造'!M$46</f>
        <v>-</v>
      </c>
      <c r="I48" s="323"/>
      <c r="J48" s="323"/>
      <c r="K48" s="323" t="str">
        <f>'実質公債費比率（分子）の構造'!N$46</f>
        <v>-</v>
      </c>
      <c r="L48" s="323"/>
      <c r="M48" s="323"/>
      <c r="N48" s="323" t="str">
        <f>'実質公債費比率（分子）の構造'!O$46</f>
        <v>-</v>
      </c>
      <c r="O48" s="323"/>
      <c r="P48" s="323"/>
    </row>
    <row r="49" spans="1:16" x14ac:dyDescent="0.15">
      <c r="A49" s="323" t="s">
        <v>26</v>
      </c>
      <c r="B49" s="323">
        <f>'実質公債費比率（分子）の構造'!K$45</f>
        <v>359</v>
      </c>
      <c r="C49" s="323"/>
      <c r="D49" s="323"/>
      <c r="E49" s="323">
        <f>'実質公債費比率（分子）の構造'!L$45</f>
        <v>377</v>
      </c>
      <c r="F49" s="323"/>
      <c r="G49" s="323"/>
      <c r="H49" s="323">
        <f>'実質公債費比率（分子）の構造'!M$45</f>
        <v>358</v>
      </c>
      <c r="I49" s="323"/>
      <c r="J49" s="323"/>
      <c r="K49" s="323">
        <f>'実質公債費比率（分子）の構造'!N$45</f>
        <v>374</v>
      </c>
      <c r="L49" s="323"/>
      <c r="M49" s="323"/>
      <c r="N49" s="323">
        <f>'実質公債費比率（分子）の構造'!O$45</f>
        <v>358</v>
      </c>
      <c r="O49" s="323"/>
      <c r="P49" s="323"/>
    </row>
    <row r="50" spans="1:16" x14ac:dyDescent="0.15">
      <c r="A50" s="323" t="s">
        <v>57</v>
      </c>
      <c r="B50" s="323" t="e">
        <f>NA()</f>
        <v>#N/A</v>
      </c>
      <c r="C50" s="323">
        <f>IF(ISNUMBER('実質公債費比率（分子）の構造'!K$53),'実質公債費比率（分子）の構造'!K$53,NA())</f>
        <v>141</v>
      </c>
      <c r="D50" s="323" t="e">
        <f>NA()</f>
        <v>#N/A</v>
      </c>
      <c r="E50" s="323" t="e">
        <f>NA()</f>
        <v>#N/A</v>
      </c>
      <c r="F50" s="323">
        <f>IF(ISNUMBER('実質公債費比率（分子）の構造'!L$53),'実質公債費比率（分子）の構造'!L$53,NA())</f>
        <v>161</v>
      </c>
      <c r="G50" s="323" t="e">
        <f>NA()</f>
        <v>#N/A</v>
      </c>
      <c r="H50" s="323" t="e">
        <f>NA()</f>
        <v>#N/A</v>
      </c>
      <c r="I50" s="323">
        <f>IF(ISNUMBER('実質公債費比率（分子）の構造'!M$53),'実質公債費比率（分子）の構造'!M$53,NA())</f>
        <v>146</v>
      </c>
      <c r="J50" s="323" t="e">
        <f>NA()</f>
        <v>#N/A</v>
      </c>
      <c r="K50" s="323" t="e">
        <f>NA()</f>
        <v>#N/A</v>
      </c>
      <c r="L50" s="323">
        <f>IF(ISNUMBER('実質公債費比率（分子）の構造'!N$53),'実質公債費比率（分子）の構造'!N$53,NA())</f>
        <v>150</v>
      </c>
      <c r="M50" s="323" t="e">
        <f>NA()</f>
        <v>#N/A</v>
      </c>
      <c r="N50" s="323" t="e">
        <f>NA()</f>
        <v>#N/A</v>
      </c>
      <c r="O50" s="323">
        <f>IF(ISNUMBER('実質公債費比率（分子）の構造'!O$53),'実質公債費比率（分子）の構造'!O$53,NA())</f>
        <v>136</v>
      </c>
      <c r="P50" s="323" t="e">
        <f>NA()</f>
        <v>#N/A</v>
      </c>
    </row>
    <row r="53" spans="1:16" x14ac:dyDescent="0.15">
      <c r="A53" s="320" t="s">
        <v>59</v>
      </c>
    </row>
    <row r="54" spans="1:16" x14ac:dyDescent="0.15">
      <c r="A54" s="322"/>
      <c r="B54" s="322" t="str">
        <f>'将来負担比率（分子）の構造'!I$40</f>
        <v>H29</v>
      </c>
      <c r="C54" s="322"/>
      <c r="D54" s="322"/>
      <c r="E54" s="322" t="str">
        <f>'将来負担比率（分子）の構造'!J$40</f>
        <v>H30</v>
      </c>
      <c r="F54" s="322"/>
      <c r="G54" s="322"/>
      <c r="H54" s="322" t="str">
        <f>'将来負担比率（分子）の構造'!K$40</f>
        <v>R01</v>
      </c>
      <c r="I54" s="322"/>
      <c r="J54" s="322"/>
      <c r="K54" s="322" t="str">
        <f>'将来負担比率（分子）の構造'!L$40</f>
        <v>R02</v>
      </c>
      <c r="L54" s="322"/>
      <c r="M54" s="322"/>
      <c r="N54" s="322" t="str">
        <f>'将来負担比率（分子）の構造'!M$40</f>
        <v>R03</v>
      </c>
      <c r="O54" s="322"/>
      <c r="P54" s="322"/>
    </row>
    <row r="55" spans="1:16" x14ac:dyDescent="0.15">
      <c r="A55" s="322"/>
      <c r="B55" s="322" t="s">
        <v>128</v>
      </c>
      <c r="C55" s="322"/>
      <c r="D55" s="322" t="s">
        <v>131</v>
      </c>
      <c r="E55" s="322" t="s">
        <v>128</v>
      </c>
      <c r="F55" s="322"/>
      <c r="G55" s="322" t="s">
        <v>131</v>
      </c>
      <c r="H55" s="322" t="s">
        <v>128</v>
      </c>
      <c r="I55" s="322"/>
      <c r="J55" s="322" t="s">
        <v>131</v>
      </c>
      <c r="K55" s="322" t="s">
        <v>128</v>
      </c>
      <c r="L55" s="322"/>
      <c r="M55" s="322" t="s">
        <v>131</v>
      </c>
      <c r="N55" s="322" t="s">
        <v>128</v>
      </c>
      <c r="O55" s="322"/>
      <c r="P55" s="322" t="s">
        <v>131</v>
      </c>
    </row>
    <row r="56" spans="1:16" x14ac:dyDescent="0.15">
      <c r="A56" s="322" t="s">
        <v>45</v>
      </c>
      <c r="B56" s="322"/>
      <c r="C56" s="322"/>
      <c r="D56" s="322">
        <f>'将来負担比率（分子）の構造'!I$52</f>
        <v>2616</v>
      </c>
      <c r="E56" s="322"/>
      <c r="F56" s="322"/>
      <c r="G56" s="322">
        <f>'将来負担比率（分子）の構造'!J$52</f>
        <v>2726</v>
      </c>
      <c r="H56" s="322"/>
      <c r="I56" s="322"/>
      <c r="J56" s="322">
        <f>'将来負担比率（分子）の構造'!K$52</f>
        <v>3234</v>
      </c>
      <c r="K56" s="322"/>
      <c r="L56" s="322"/>
      <c r="M56" s="322">
        <f>'将来負担比率（分子）の構造'!L$52</f>
        <v>3593</v>
      </c>
      <c r="N56" s="322"/>
      <c r="O56" s="322"/>
      <c r="P56" s="322">
        <f>'将来負担比率（分子）の構造'!M$52</f>
        <v>3766</v>
      </c>
    </row>
    <row r="57" spans="1:16" x14ac:dyDescent="0.15">
      <c r="A57" s="322" t="s">
        <v>103</v>
      </c>
      <c r="B57" s="322"/>
      <c r="C57" s="322"/>
      <c r="D57" s="322">
        <f>'将来負担比率（分子）の構造'!I$51</f>
        <v>23</v>
      </c>
      <c r="E57" s="322"/>
      <c r="F57" s="322"/>
      <c r="G57" s="322">
        <f>'将来負担比率（分子）の構造'!J$51</f>
        <v>14</v>
      </c>
      <c r="H57" s="322"/>
      <c r="I57" s="322"/>
      <c r="J57" s="322">
        <f>'将来負担比率（分子）の構造'!K$51</f>
        <v>5</v>
      </c>
      <c r="K57" s="322"/>
      <c r="L57" s="322"/>
      <c r="M57" s="322">
        <f>'将来負担比率（分子）の構造'!L$51</f>
        <v>4</v>
      </c>
      <c r="N57" s="322"/>
      <c r="O57" s="322"/>
      <c r="P57" s="322">
        <f>'将来負担比率（分子）の構造'!M$51</f>
        <v>2</v>
      </c>
    </row>
    <row r="58" spans="1:16" x14ac:dyDescent="0.15">
      <c r="A58" s="322" t="s">
        <v>100</v>
      </c>
      <c r="B58" s="322"/>
      <c r="C58" s="322"/>
      <c r="D58" s="322">
        <f>'将来負担比率（分子）の構造'!I$50</f>
        <v>2269</v>
      </c>
      <c r="E58" s="322"/>
      <c r="F58" s="322"/>
      <c r="G58" s="322">
        <f>'将来負担比率（分子）の構造'!J$50</f>
        <v>2101</v>
      </c>
      <c r="H58" s="322"/>
      <c r="I58" s="322"/>
      <c r="J58" s="322">
        <f>'将来負担比率（分子）の構造'!K$50</f>
        <v>1850</v>
      </c>
      <c r="K58" s="322"/>
      <c r="L58" s="322"/>
      <c r="M58" s="322">
        <f>'将来負担比率（分子）の構造'!L$50</f>
        <v>1820</v>
      </c>
      <c r="N58" s="322"/>
      <c r="O58" s="322"/>
      <c r="P58" s="322">
        <f>'将来負担比率（分子）の構造'!M$50</f>
        <v>2067</v>
      </c>
    </row>
    <row r="59" spans="1:16" x14ac:dyDescent="0.15">
      <c r="A59" s="322" t="s">
        <v>96</v>
      </c>
      <c r="B59" s="322" t="str">
        <f>'将来負担比率（分子）の構造'!I$49</f>
        <v>-</v>
      </c>
      <c r="C59" s="322"/>
      <c r="D59" s="322"/>
      <c r="E59" s="322" t="str">
        <f>'将来負担比率（分子）の構造'!J$49</f>
        <v>-</v>
      </c>
      <c r="F59" s="322"/>
      <c r="G59" s="322"/>
      <c r="H59" s="322" t="str">
        <f>'将来負担比率（分子）の構造'!K$49</f>
        <v>-</v>
      </c>
      <c r="I59" s="322"/>
      <c r="J59" s="322"/>
      <c r="K59" s="322" t="str">
        <f>'将来負担比率（分子）の構造'!L$49</f>
        <v>-</v>
      </c>
      <c r="L59" s="322"/>
      <c r="M59" s="322"/>
      <c r="N59" s="322" t="str">
        <f>'将来負担比率（分子）の構造'!M$49</f>
        <v>-</v>
      </c>
      <c r="O59" s="322"/>
      <c r="P59" s="322"/>
    </row>
    <row r="60" spans="1:16" x14ac:dyDescent="0.15">
      <c r="A60" s="322" t="s">
        <v>90</v>
      </c>
      <c r="B60" s="322" t="str">
        <f>'将来負担比率（分子）の構造'!I$48</f>
        <v>-</v>
      </c>
      <c r="C60" s="322"/>
      <c r="D60" s="322"/>
      <c r="E60" s="322" t="str">
        <f>'将来負担比率（分子）の構造'!J$48</f>
        <v>-</v>
      </c>
      <c r="F60" s="322"/>
      <c r="G60" s="322"/>
      <c r="H60" s="322" t="str">
        <f>'将来負担比率（分子）の構造'!K$48</f>
        <v>-</v>
      </c>
      <c r="I60" s="322"/>
      <c r="J60" s="322"/>
      <c r="K60" s="322" t="str">
        <f>'将来負担比率（分子）の構造'!L$48</f>
        <v>-</v>
      </c>
      <c r="L60" s="322"/>
      <c r="M60" s="322"/>
      <c r="N60" s="322" t="str">
        <f>'将来負担比率（分子）の構造'!M$48</f>
        <v>-</v>
      </c>
      <c r="O60" s="322"/>
      <c r="P60" s="322"/>
    </row>
    <row r="61" spans="1:16" x14ac:dyDescent="0.15">
      <c r="A61" s="322" t="s">
        <v>82</v>
      </c>
      <c r="B61" s="322" t="str">
        <f>'将来負担比率（分子）の構造'!I$46</f>
        <v>-</v>
      </c>
      <c r="C61" s="322"/>
      <c r="D61" s="322"/>
      <c r="E61" s="322" t="str">
        <f>'将来負担比率（分子）の構造'!J$46</f>
        <v>-</v>
      </c>
      <c r="F61" s="322"/>
      <c r="G61" s="322"/>
      <c r="H61" s="322" t="str">
        <f>'将来負担比率（分子）の構造'!K$46</f>
        <v>-</v>
      </c>
      <c r="I61" s="322"/>
      <c r="J61" s="322"/>
      <c r="K61" s="322" t="str">
        <f>'将来負担比率（分子）の構造'!L$46</f>
        <v>-</v>
      </c>
      <c r="L61" s="322"/>
      <c r="M61" s="322"/>
      <c r="N61" s="322" t="str">
        <f>'将来負担比率（分子）の構造'!M$46</f>
        <v>-</v>
      </c>
      <c r="O61" s="322"/>
      <c r="P61" s="322"/>
    </row>
    <row r="62" spans="1:16" x14ac:dyDescent="0.15">
      <c r="A62" s="322" t="s">
        <v>83</v>
      </c>
      <c r="B62" s="322">
        <f>'将来負担比率（分子）の構造'!I$45</f>
        <v>293</v>
      </c>
      <c r="C62" s="322"/>
      <c r="D62" s="322"/>
      <c r="E62" s="322">
        <f>'将来負担比率（分子）の構造'!J$45</f>
        <v>257</v>
      </c>
      <c r="F62" s="322"/>
      <c r="G62" s="322"/>
      <c r="H62" s="322">
        <f>'将来負担比率（分子）の構造'!K$45</f>
        <v>241</v>
      </c>
      <c r="I62" s="322"/>
      <c r="J62" s="322"/>
      <c r="K62" s="322">
        <f>'将来負担比率（分子）の構造'!L$45</f>
        <v>232</v>
      </c>
      <c r="L62" s="322"/>
      <c r="M62" s="322"/>
      <c r="N62" s="322">
        <f>'将来負担比率（分子）の構造'!M$45</f>
        <v>236</v>
      </c>
      <c r="O62" s="322"/>
      <c r="P62" s="322"/>
    </row>
    <row r="63" spans="1:16" x14ac:dyDescent="0.15">
      <c r="A63" s="322" t="s">
        <v>81</v>
      </c>
      <c r="B63" s="322">
        <f>'将来負担比率（分子）の構造'!I$44</f>
        <v>80</v>
      </c>
      <c r="C63" s="322"/>
      <c r="D63" s="322"/>
      <c r="E63" s="322">
        <f>'将来負担比率（分子）の構造'!J$44</f>
        <v>55</v>
      </c>
      <c r="F63" s="322"/>
      <c r="G63" s="322"/>
      <c r="H63" s="322">
        <f>'将来負担比率（分子）の構造'!K$44</f>
        <v>105</v>
      </c>
      <c r="I63" s="322"/>
      <c r="J63" s="322"/>
      <c r="K63" s="322">
        <f>'将来負担比率（分子）の構造'!L$44</f>
        <v>95</v>
      </c>
      <c r="L63" s="322"/>
      <c r="M63" s="322"/>
      <c r="N63" s="322">
        <f>'将来負担比率（分子）の構造'!M$44</f>
        <v>90</v>
      </c>
      <c r="O63" s="322"/>
      <c r="P63" s="322"/>
    </row>
    <row r="64" spans="1:16" x14ac:dyDescent="0.15">
      <c r="A64" s="322" t="s">
        <v>78</v>
      </c>
      <c r="B64" s="322">
        <f>'将来負担比率（分子）の構造'!I$43</f>
        <v>481</v>
      </c>
      <c r="C64" s="322"/>
      <c r="D64" s="322"/>
      <c r="E64" s="322">
        <f>'将来負担比率（分子）の構造'!J$43</f>
        <v>505</v>
      </c>
      <c r="F64" s="322"/>
      <c r="G64" s="322"/>
      <c r="H64" s="322">
        <f>'将来負担比率（分子）の構造'!K$43</f>
        <v>510</v>
      </c>
      <c r="I64" s="322"/>
      <c r="J64" s="322"/>
      <c r="K64" s="322">
        <f>'将来負担比率（分子）の構造'!L$43</f>
        <v>501</v>
      </c>
      <c r="L64" s="322"/>
      <c r="M64" s="322"/>
      <c r="N64" s="322">
        <f>'将来負担比率（分子）の構造'!M$43</f>
        <v>486</v>
      </c>
      <c r="O64" s="322"/>
      <c r="P64" s="322"/>
    </row>
    <row r="65" spans="1:16" x14ac:dyDescent="0.15">
      <c r="A65" s="322" t="s">
        <v>77</v>
      </c>
      <c r="B65" s="322">
        <f>'将来負担比率（分子）の構造'!I$42</f>
        <v>31</v>
      </c>
      <c r="C65" s="322"/>
      <c r="D65" s="322"/>
      <c r="E65" s="322">
        <f>'将来負担比率（分子）の構造'!J$42</f>
        <v>25</v>
      </c>
      <c r="F65" s="322"/>
      <c r="G65" s="322"/>
      <c r="H65" s="322">
        <f>'将来負担比率（分子）の構造'!K$42</f>
        <v>58</v>
      </c>
      <c r="I65" s="322"/>
      <c r="J65" s="322"/>
      <c r="K65" s="322">
        <f>'将来負担比率（分子）の構造'!L$42</f>
        <v>78</v>
      </c>
      <c r="L65" s="322"/>
      <c r="M65" s="322"/>
      <c r="N65" s="322">
        <f>'将来負担比率（分子）の構造'!M$42</f>
        <v>415</v>
      </c>
      <c r="O65" s="322"/>
      <c r="P65" s="322"/>
    </row>
    <row r="66" spans="1:16" x14ac:dyDescent="0.15">
      <c r="A66" s="322" t="s">
        <v>70</v>
      </c>
      <c r="B66" s="322">
        <f>'将来負担比率（分子）の構造'!I$41</f>
        <v>3129</v>
      </c>
      <c r="C66" s="322"/>
      <c r="D66" s="322"/>
      <c r="E66" s="322">
        <f>'将来負担比率（分子）の構造'!J$41</f>
        <v>3123</v>
      </c>
      <c r="F66" s="322"/>
      <c r="G66" s="322"/>
      <c r="H66" s="322">
        <f>'将来負担比率（分子）の構造'!K$41</f>
        <v>3832</v>
      </c>
      <c r="I66" s="322"/>
      <c r="J66" s="322"/>
      <c r="K66" s="322">
        <f>'将来負担比率（分子）の構造'!L$41</f>
        <v>3929</v>
      </c>
      <c r="L66" s="322"/>
      <c r="M66" s="322"/>
      <c r="N66" s="322">
        <f>'将来負担比率（分子）の構造'!M$41</f>
        <v>4790</v>
      </c>
      <c r="O66" s="322"/>
      <c r="P66" s="322"/>
    </row>
    <row r="67" spans="1:16" x14ac:dyDescent="0.15">
      <c r="A67" s="322" t="s">
        <v>105</v>
      </c>
      <c r="B67" s="322" t="e">
        <f>NA()</f>
        <v>#N/A</v>
      </c>
      <c r="C67" s="322">
        <f>IF(ISNUMBER('将来負担比率（分子）の構造'!I$53),IF('将来負担比率（分子）の構造'!I$53&lt;0,0,'将来負担比率（分子）の構造'!I$53),NA())</f>
        <v>0</v>
      </c>
      <c r="D67" s="322" t="e">
        <f>NA()</f>
        <v>#N/A</v>
      </c>
      <c r="E67" s="322" t="e">
        <f>NA()</f>
        <v>#N/A</v>
      </c>
      <c r="F67" s="322">
        <f>IF(ISNUMBER('将来負担比率（分子）の構造'!J$53),IF('将来負担比率（分子）の構造'!J$53&lt;0,0,'将来負担比率（分子）の構造'!J$53),NA())</f>
        <v>0</v>
      </c>
      <c r="G67" s="322" t="e">
        <f>NA()</f>
        <v>#N/A</v>
      </c>
      <c r="H67" s="322" t="e">
        <f>NA()</f>
        <v>#N/A</v>
      </c>
      <c r="I67" s="322">
        <f>IF(ISNUMBER('将来負担比率（分子）の構造'!K$53),IF('将来負担比率（分子）の構造'!K$53&lt;0,0,'将来負担比率（分子）の構造'!K$53),NA())</f>
        <v>0</v>
      </c>
      <c r="J67" s="322" t="e">
        <f>NA()</f>
        <v>#N/A</v>
      </c>
      <c r="K67" s="322" t="e">
        <f>NA()</f>
        <v>#N/A</v>
      </c>
      <c r="L67" s="322">
        <f>IF(ISNUMBER('将来負担比率（分子）の構造'!L$53),IF('将来負担比率（分子）の構造'!L$53&lt;0,0,'将来負担比率（分子）の構造'!L$53),NA())</f>
        <v>0</v>
      </c>
      <c r="M67" s="322" t="e">
        <f>NA()</f>
        <v>#N/A</v>
      </c>
      <c r="N67" s="322" t="e">
        <f>NA()</f>
        <v>#N/A</v>
      </c>
      <c r="O67" s="322">
        <f>IF(ISNUMBER('将来負担比率（分子）の構造'!M$53),IF('将来負担比率（分子）の構造'!M$53&lt;0,0,'将来負担比率（分子）の構造'!M$53),NA())</f>
        <v>181</v>
      </c>
      <c r="P67" s="322" t="e">
        <f>NA()</f>
        <v>#N/A</v>
      </c>
    </row>
    <row r="70" spans="1:16" x14ac:dyDescent="0.15">
      <c r="A70" s="325" t="s">
        <v>132</v>
      </c>
      <c r="B70" s="325"/>
      <c r="C70" s="325"/>
      <c r="D70" s="325"/>
      <c r="E70" s="325"/>
      <c r="F70" s="325"/>
    </row>
    <row r="71" spans="1:16" x14ac:dyDescent="0.15">
      <c r="A71" s="324"/>
      <c r="B71" s="324" t="str">
        <f>基金残高に係る経年分析!F54</f>
        <v>R01</v>
      </c>
      <c r="C71" s="324" t="str">
        <f>基金残高に係る経年分析!G54</f>
        <v>R02</v>
      </c>
      <c r="D71" s="324" t="str">
        <f>基金残高に係る経年分析!H54</f>
        <v>R03</v>
      </c>
    </row>
    <row r="72" spans="1:16" x14ac:dyDescent="0.15">
      <c r="A72" s="324" t="s">
        <v>133</v>
      </c>
      <c r="B72" s="326">
        <f>基金残高に係る経年分析!F55</f>
        <v>300</v>
      </c>
      <c r="C72" s="326">
        <f>基金残高に係る経年分析!G55</f>
        <v>316</v>
      </c>
      <c r="D72" s="326">
        <f>基金残高に係る経年分析!H55</f>
        <v>387</v>
      </c>
    </row>
    <row r="73" spans="1:16" x14ac:dyDescent="0.15">
      <c r="A73" s="324" t="s">
        <v>135</v>
      </c>
      <c r="B73" s="326">
        <f>基金残高に係る経年分析!F56</f>
        <v>318</v>
      </c>
      <c r="C73" s="326">
        <f>基金残高に係る経年分析!G56</f>
        <v>472</v>
      </c>
      <c r="D73" s="326">
        <f>基金残高に係る経年分析!H56</f>
        <v>454</v>
      </c>
    </row>
    <row r="74" spans="1:16" x14ac:dyDescent="0.15">
      <c r="A74" s="324" t="s">
        <v>137</v>
      </c>
      <c r="B74" s="326">
        <f>基金残高に係る経年分析!F57</f>
        <v>1096</v>
      </c>
      <c r="C74" s="326">
        <f>基金残高に係る経年分析!G57</f>
        <v>860</v>
      </c>
      <c r="D74" s="326">
        <f>基金残高に係る経年分析!H57</f>
        <v>1026</v>
      </c>
    </row>
  </sheetData>
  <sheetProtection algorithmName="SHA-512" hashValue="tcJrOlrTEpOeps1UjhhA/8eqlnC5Fqyup3THpTf/8Xf+NIPAPcXtqeXFmkxyeEvIW+C4wv3wYwUD80Rx93n1aw==" saltValue="xfhoqc0YpFP/uPQ8W32vH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2024-03-11T08:08:30Z</vt:filetime>
  </property>
</Properties>
</file>